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X:\M A T E R I Á L Y z  MsZ\MsZ r. 2022\Jednotlivé zastupiteľstvá\6. MsZ - 22. 06. 2022\K Bodu 6 RO DKN a Mesto\"/>
    </mc:Choice>
  </mc:AlternateContent>
  <xr:revisionPtr revIDLastSave="0" documentId="13_ncr:1_{581C72E7-0698-472A-A1E5-47D2C1F714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zpočet 2022" sheetId="1" r:id="rId1"/>
  </sheets>
  <definedNames>
    <definedName name="_xlnm.Print_Area" localSheetId="0">'rozpočet 2022'!$A$1:$L$482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63" i="1" l="1"/>
  <c r="F463" i="1" s="1"/>
  <c r="J461" i="1"/>
  <c r="J463" i="1" s="1"/>
  <c r="L463" i="1" s="1"/>
  <c r="L480" i="1" s="1"/>
  <c r="H461" i="1"/>
  <c r="H463" i="1" s="1"/>
  <c r="H480" i="1" s="1"/>
  <c r="F461" i="1"/>
  <c r="D458" i="1"/>
  <c r="L456" i="1"/>
  <c r="J456" i="1"/>
  <c r="H456" i="1"/>
  <c r="H455" i="1"/>
  <c r="J455" i="1" s="1"/>
  <c r="L455" i="1" s="1"/>
  <c r="H454" i="1"/>
  <c r="J454" i="1" s="1"/>
  <c r="L454" i="1" s="1"/>
  <c r="L453" i="1"/>
  <c r="J453" i="1"/>
  <c r="H453" i="1"/>
  <c r="H452" i="1"/>
  <c r="J452" i="1" s="1"/>
  <c r="L452" i="1" s="1"/>
  <c r="J451" i="1"/>
  <c r="H451" i="1"/>
  <c r="F451" i="1"/>
  <c r="L446" i="1"/>
  <c r="J446" i="1"/>
  <c r="H446" i="1"/>
  <c r="F446" i="1"/>
  <c r="J445" i="1"/>
  <c r="L445" i="1" s="1"/>
  <c r="H444" i="1"/>
  <c r="J444" i="1" s="1"/>
  <c r="F444" i="1"/>
  <c r="L443" i="1"/>
  <c r="J443" i="1"/>
  <c r="H443" i="1"/>
  <c r="F443" i="1"/>
  <c r="F442" i="1"/>
  <c r="D442" i="1"/>
  <c r="H440" i="1"/>
  <c r="J440" i="1" s="1"/>
  <c r="L440" i="1" s="1"/>
  <c r="F440" i="1"/>
  <c r="H439" i="1"/>
  <c r="F439" i="1"/>
  <c r="D439" i="1"/>
  <c r="H437" i="1"/>
  <c r="J437" i="1" s="1"/>
  <c r="F437" i="1"/>
  <c r="H436" i="1"/>
  <c r="F436" i="1"/>
  <c r="D436" i="1"/>
  <c r="H434" i="1"/>
  <c r="J434" i="1" s="1"/>
  <c r="L434" i="1" s="1"/>
  <c r="F434" i="1"/>
  <c r="D433" i="1"/>
  <c r="H433" i="1" s="1"/>
  <c r="J433" i="1" s="1"/>
  <c r="L433" i="1" s="1"/>
  <c r="J431" i="1"/>
  <c r="L431" i="1" s="1"/>
  <c r="H431" i="1"/>
  <c r="F431" i="1"/>
  <c r="L430" i="1"/>
  <c r="J430" i="1"/>
  <c r="H430" i="1"/>
  <c r="F430" i="1"/>
  <c r="H429" i="1"/>
  <c r="J429" i="1" s="1"/>
  <c r="L429" i="1" s="1"/>
  <c r="F429" i="1"/>
  <c r="L428" i="1"/>
  <c r="H427" i="1"/>
  <c r="J427" i="1" s="1"/>
  <c r="L427" i="1" s="1"/>
  <c r="F427" i="1"/>
  <c r="J426" i="1"/>
  <c r="L426" i="1" s="1"/>
  <c r="H426" i="1"/>
  <c r="F426" i="1"/>
  <c r="H425" i="1"/>
  <c r="J425" i="1" s="1"/>
  <c r="L425" i="1" s="1"/>
  <c r="F425" i="1"/>
  <c r="J424" i="1"/>
  <c r="L424" i="1" s="1"/>
  <c r="H424" i="1"/>
  <c r="F424" i="1"/>
  <c r="H423" i="1"/>
  <c r="J423" i="1" s="1"/>
  <c r="L423" i="1" s="1"/>
  <c r="F423" i="1"/>
  <c r="J422" i="1"/>
  <c r="L422" i="1" s="1"/>
  <c r="H422" i="1"/>
  <c r="F422" i="1"/>
  <c r="H421" i="1"/>
  <c r="J421" i="1" s="1"/>
  <c r="L421" i="1" s="1"/>
  <c r="F421" i="1"/>
  <c r="J420" i="1"/>
  <c r="J418" i="1" s="1"/>
  <c r="H420" i="1"/>
  <c r="F420" i="1"/>
  <c r="H419" i="1"/>
  <c r="J419" i="1" s="1"/>
  <c r="L419" i="1" s="1"/>
  <c r="F419" i="1"/>
  <c r="H418" i="1"/>
  <c r="D418" i="1"/>
  <c r="F418" i="1" s="1"/>
  <c r="H415" i="1"/>
  <c r="J415" i="1" s="1"/>
  <c r="L415" i="1" s="1"/>
  <c r="F415" i="1"/>
  <c r="L414" i="1"/>
  <c r="J414" i="1"/>
  <c r="H414" i="1"/>
  <c r="H413" i="1"/>
  <c r="J413" i="1" s="1"/>
  <c r="L413" i="1" s="1"/>
  <c r="F413" i="1"/>
  <c r="L412" i="1"/>
  <c r="L410" i="1" s="1"/>
  <c r="J412" i="1"/>
  <c r="H412" i="1"/>
  <c r="F412" i="1"/>
  <c r="H411" i="1"/>
  <c r="J411" i="1" s="1"/>
  <c r="L411" i="1" s="1"/>
  <c r="F411" i="1"/>
  <c r="F410" i="1"/>
  <c r="D410" i="1"/>
  <c r="H408" i="1"/>
  <c r="J408" i="1" s="1"/>
  <c r="L408" i="1" s="1"/>
  <c r="F408" i="1"/>
  <c r="L407" i="1"/>
  <c r="J407" i="1"/>
  <c r="H407" i="1"/>
  <c r="F407" i="1"/>
  <c r="H406" i="1"/>
  <c r="J406" i="1" s="1"/>
  <c r="L406" i="1" s="1"/>
  <c r="F406" i="1"/>
  <c r="L405" i="1"/>
  <c r="J405" i="1"/>
  <c r="H405" i="1"/>
  <c r="F405" i="1"/>
  <c r="F404" i="1"/>
  <c r="H404" i="1" s="1"/>
  <c r="L403" i="1"/>
  <c r="J403" i="1"/>
  <c r="H403" i="1"/>
  <c r="F403" i="1"/>
  <c r="H402" i="1"/>
  <c r="J402" i="1" s="1"/>
  <c r="L402" i="1" s="1"/>
  <c r="F402" i="1"/>
  <c r="L401" i="1"/>
  <c r="J401" i="1"/>
  <c r="H401" i="1"/>
  <c r="F401" i="1"/>
  <c r="H400" i="1"/>
  <c r="J400" i="1" s="1"/>
  <c r="L400" i="1" s="1"/>
  <c r="F400" i="1"/>
  <c r="L399" i="1"/>
  <c r="J399" i="1"/>
  <c r="H399" i="1"/>
  <c r="F399" i="1"/>
  <c r="H398" i="1"/>
  <c r="J398" i="1" s="1"/>
  <c r="L398" i="1" s="1"/>
  <c r="F398" i="1"/>
  <c r="L397" i="1"/>
  <c r="J397" i="1"/>
  <c r="H397" i="1"/>
  <c r="F397" i="1"/>
  <c r="H396" i="1"/>
  <c r="J396" i="1" s="1"/>
  <c r="L396" i="1" s="1"/>
  <c r="F396" i="1"/>
  <c r="F394" i="1" s="1"/>
  <c r="L395" i="1"/>
  <c r="J395" i="1"/>
  <c r="H395" i="1"/>
  <c r="F395" i="1"/>
  <c r="D394" i="1"/>
  <c r="D448" i="1" s="1"/>
  <c r="D469" i="1" s="1"/>
  <c r="F393" i="1"/>
  <c r="L392" i="1"/>
  <c r="J392" i="1"/>
  <c r="H392" i="1"/>
  <c r="F392" i="1"/>
  <c r="H391" i="1"/>
  <c r="J391" i="1" s="1"/>
  <c r="L391" i="1" s="1"/>
  <c r="F391" i="1"/>
  <c r="L390" i="1"/>
  <c r="J390" i="1"/>
  <c r="H390" i="1"/>
  <c r="F390" i="1"/>
  <c r="H389" i="1"/>
  <c r="J389" i="1" s="1"/>
  <c r="L389" i="1" s="1"/>
  <c r="F389" i="1"/>
  <c r="L388" i="1"/>
  <c r="J388" i="1"/>
  <c r="H388" i="1"/>
  <c r="F388" i="1"/>
  <c r="J387" i="1"/>
  <c r="H387" i="1"/>
  <c r="H386" i="1" s="1"/>
  <c r="F387" i="1"/>
  <c r="D386" i="1"/>
  <c r="F386" i="1" s="1"/>
  <c r="H380" i="1"/>
  <c r="J380" i="1" s="1"/>
  <c r="L380" i="1" s="1"/>
  <c r="F380" i="1"/>
  <c r="L379" i="1"/>
  <c r="H378" i="1"/>
  <c r="J378" i="1" s="1"/>
  <c r="L378" i="1" s="1"/>
  <c r="H377" i="1"/>
  <c r="J377" i="1" s="1"/>
  <c r="L377" i="1" s="1"/>
  <c r="F377" i="1"/>
  <c r="L376" i="1"/>
  <c r="J376" i="1"/>
  <c r="H376" i="1"/>
  <c r="F376" i="1"/>
  <c r="H375" i="1"/>
  <c r="F375" i="1"/>
  <c r="D375" i="1"/>
  <c r="H373" i="1"/>
  <c r="J373" i="1" s="1"/>
  <c r="L373" i="1" s="1"/>
  <c r="F373" i="1"/>
  <c r="H372" i="1"/>
  <c r="J372" i="1" s="1"/>
  <c r="F372" i="1"/>
  <c r="H371" i="1"/>
  <c r="D371" i="1"/>
  <c r="F371" i="1" s="1"/>
  <c r="H369" i="1"/>
  <c r="J369" i="1" s="1"/>
  <c r="L369" i="1" s="1"/>
  <c r="F369" i="1"/>
  <c r="J368" i="1"/>
  <c r="L368" i="1" s="1"/>
  <c r="H368" i="1"/>
  <c r="F368" i="1"/>
  <c r="H367" i="1"/>
  <c r="J367" i="1" s="1"/>
  <c r="L367" i="1" s="1"/>
  <c r="F367" i="1"/>
  <c r="J366" i="1"/>
  <c r="L366" i="1" s="1"/>
  <c r="H366" i="1"/>
  <c r="F366" i="1"/>
  <c r="H365" i="1"/>
  <c r="F365" i="1"/>
  <c r="D364" i="1"/>
  <c r="F364" i="1" s="1"/>
  <c r="J362" i="1"/>
  <c r="L362" i="1" s="1"/>
  <c r="H362" i="1"/>
  <c r="F362" i="1"/>
  <c r="H361" i="1"/>
  <c r="J361" i="1" s="1"/>
  <c r="L361" i="1" s="1"/>
  <c r="F361" i="1"/>
  <c r="J360" i="1"/>
  <c r="L360" i="1" s="1"/>
  <c r="H360" i="1"/>
  <c r="D360" i="1"/>
  <c r="F360" i="1" s="1"/>
  <c r="H358" i="1"/>
  <c r="J358" i="1" s="1"/>
  <c r="L358" i="1" s="1"/>
  <c r="J357" i="1"/>
  <c r="L357" i="1" s="1"/>
  <c r="H357" i="1"/>
  <c r="F357" i="1"/>
  <c r="H356" i="1"/>
  <c r="J356" i="1" s="1"/>
  <c r="L356" i="1" s="1"/>
  <c r="F356" i="1"/>
  <c r="L355" i="1"/>
  <c r="J355" i="1"/>
  <c r="H355" i="1"/>
  <c r="F355" i="1"/>
  <c r="H354" i="1"/>
  <c r="J354" i="1" s="1"/>
  <c r="L354" i="1" s="1"/>
  <c r="F354" i="1"/>
  <c r="D353" i="1"/>
  <c r="F353" i="1" s="1"/>
  <c r="H351" i="1"/>
  <c r="J351" i="1" s="1"/>
  <c r="F351" i="1"/>
  <c r="F350" i="1"/>
  <c r="D350" i="1"/>
  <c r="F349" i="1"/>
  <c r="H348" i="1"/>
  <c r="J348" i="1" s="1"/>
  <c r="L348" i="1" s="1"/>
  <c r="F348" i="1"/>
  <c r="J347" i="1"/>
  <c r="L347" i="1" s="1"/>
  <c r="H347" i="1"/>
  <c r="F347" i="1"/>
  <c r="H346" i="1"/>
  <c r="H344" i="1" s="1"/>
  <c r="F346" i="1"/>
  <c r="J345" i="1"/>
  <c r="L345" i="1" s="1"/>
  <c r="H345" i="1"/>
  <c r="F345" i="1"/>
  <c r="F344" i="1"/>
  <c r="D344" i="1"/>
  <c r="H342" i="1"/>
  <c r="J342" i="1" s="1"/>
  <c r="L342" i="1" s="1"/>
  <c r="F342" i="1"/>
  <c r="J341" i="1"/>
  <c r="L341" i="1" s="1"/>
  <c r="H341" i="1"/>
  <c r="D341" i="1"/>
  <c r="F341" i="1" s="1"/>
  <c r="H339" i="1"/>
  <c r="J339" i="1" s="1"/>
  <c r="L339" i="1" s="1"/>
  <c r="F339" i="1"/>
  <c r="L338" i="1"/>
  <c r="J338" i="1"/>
  <c r="H338" i="1"/>
  <c r="F338" i="1"/>
  <c r="H337" i="1"/>
  <c r="J337" i="1" s="1"/>
  <c r="L337" i="1" s="1"/>
  <c r="L336" i="1"/>
  <c r="J336" i="1"/>
  <c r="H336" i="1"/>
  <c r="J335" i="1"/>
  <c r="L335" i="1" s="1"/>
  <c r="H335" i="1"/>
  <c r="F335" i="1"/>
  <c r="H334" i="1"/>
  <c r="J334" i="1" s="1"/>
  <c r="L334" i="1" s="1"/>
  <c r="F334" i="1"/>
  <c r="J333" i="1"/>
  <c r="L333" i="1" s="1"/>
  <c r="H333" i="1"/>
  <c r="F333" i="1"/>
  <c r="J332" i="1"/>
  <c r="L332" i="1" s="1"/>
  <c r="H332" i="1"/>
  <c r="F332" i="1"/>
  <c r="J331" i="1"/>
  <c r="L331" i="1" s="1"/>
  <c r="H331" i="1"/>
  <c r="F331" i="1"/>
  <c r="J330" i="1"/>
  <c r="L330" i="1" s="1"/>
  <c r="H330" i="1"/>
  <c r="F330" i="1"/>
  <c r="J329" i="1"/>
  <c r="L329" i="1" s="1"/>
  <c r="H329" i="1"/>
  <c r="F329" i="1"/>
  <c r="J328" i="1"/>
  <c r="L328" i="1" s="1"/>
  <c r="H328" i="1"/>
  <c r="F328" i="1"/>
  <c r="J327" i="1"/>
  <c r="L327" i="1" s="1"/>
  <c r="H327" i="1"/>
  <c r="F327" i="1"/>
  <c r="H326" i="1"/>
  <c r="J326" i="1" s="1"/>
  <c r="L326" i="1" s="1"/>
  <c r="F326" i="1"/>
  <c r="J325" i="1"/>
  <c r="L325" i="1" s="1"/>
  <c r="H325" i="1"/>
  <c r="F325" i="1"/>
  <c r="J324" i="1"/>
  <c r="L324" i="1" s="1"/>
  <c r="H324" i="1"/>
  <c r="F324" i="1"/>
  <c r="J323" i="1"/>
  <c r="L323" i="1" s="1"/>
  <c r="H323" i="1"/>
  <c r="F323" i="1"/>
  <c r="J322" i="1"/>
  <c r="L322" i="1" s="1"/>
  <c r="H322" i="1"/>
  <c r="F322" i="1"/>
  <c r="J321" i="1"/>
  <c r="L321" i="1" s="1"/>
  <c r="H321" i="1"/>
  <c r="F321" i="1"/>
  <c r="J319" i="1"/>
  <c r="L319" i="1" s="1"/>
  <c r="H319" i="1"/>
  <c r="F319" i="1"/>
  <c r="L318" i="1"/>
  <c r="H317" i="1"/>
  <c r="J317" i="1" s="1"/>
  <c r="L317" i="1" s="1"/>
  <c r="H316" i="1"/>
  <c r="J316" i="1" s="1"/>
  <c r="L316" i="1" s="1"/>
  <c r="H315" i="1"/>
  <c r="J315" i="1" s="1"/>
  <c r="L315" i="1" s="1"/>
  <c r="H314" i="1"/>
  <c r="J314" i="1" s="1"/>
  <c r="L314" i="1" s="1"/>
  <c r="F314" i="1"/>
  <c r="L313" i="1"/>
  <c r="J313" i="1"/>
  <c r="H313" i="1"/>
  <c r="F313" i="1"/>
  <c r="H312" i="1"/>
  <c r="J312" i="1" s="1"/>
  <c r="L312" i="1" s="1"/>
  <c r="F312" i="1"/>
  <c r="L311" i="1"/>
  <c r="J311" i="1"/>
  <c r="H311" i="1"/>
  <c r="F311" i="1"/>
  <c r="H310" i="1"/>
  <c r="J310" i="1" s="1"/>
  <c r="L310" i="1" s="1"/>
  <c r="F310" i="1"/>
  <c r="L309" i="1"/>
  <c r="J309" i="1"/>
  <c r="H309" i="1"/>
  <c r="F309" i="1"/>
  <c r="H308" i="1"/>
  <c r="J308" i="1" s="1"/>
  <c r="L308" i="1" s="1"/>
  <c r="F308" i="1"/>
  <c r="L307" i="1"/>
  <c r="J307" i="1"/>
  <c r="H307" i="1"/>
  <c r="F307" i="1"/>
  <c r="H306" i="1"/>
  <c r="J306" i="1" s="1"/>
  <c r="L306" i="1" s="1"/>
  <c r="F306" i="1"/>
  <c r="L305" i="1"/>
  <c r="J305" i="1"/>
  <c r="H305" i="1"/>
  <c r="F305" i="1"/>
  <c r="H304" i="1"/>
  <c r="J304" i="1" s="1"/>
  <c r="L304" i="1" s="1"/>
  <c r="F304" i="1"/>
  <c r="L303" i="1"/>
  <c r="J303" i="1"/>
  <c r="H303" i="1"/>
  <c r="F303" i="1"/>
  <c r="H302" i="1"/>
  <c r="J302" i="1" s="1"/>
  <c r="L302" i="1" s="1"/>
  <c r="F302" i="1"/>
  <c r="L301" i="1"/>
  <c r="J301" i="1"/>
  <c r="H301" i="1"/>
  <c r="F301" i="1"/>
  <c r="H300" i="1"/>
  <c r="J300" i="1" s="1"/>
  <c r="F300" i="1"/>
  <c r="F299" i="1"/>
  <c r="D299" i="1"/>
  <c r="H297" i="1"/>
  <c r="J297" i="1" s="1"/>
  <c r="L297" i="1" s="1"/>
  <c r="F297" i="1"/>
  <c r="H296" i="1"/>
  <c r="J296" i="1" s="1"/>
  <c r="L296" i="1" s="1"/>
  <c r="F296" i="1"/>
  <c r="H295" i="1"/>
  <c r="J295" i="1" s="1"/>
  <c r="L295" i="1" s="1"/>
  <c r="L294" i="1"/>
  <c r="H293" i="1"/>
  <c r="J293" i="1" s="1"/>
  <c r="L293" i="1" s="1"/>
  <c r="F293" i="1"/>
  <c r="H292" i="1"/>
  <c r="J292" i="1" s="1"/>
  <c r="L292" i="1" s="1"/>
  <c r="F292" i="1"/>
  <c r="H291" i="1"/>
  <c r="J291" i="1" s="1"/>
  <c r="L291" i="1" s="1"/>
  <c r="F291" i="1"/>
  <c r="H290" i="1"/>
  <c r="J290" i="1" s="1"/>
  <c r="L290" i="1" s="1"/>
  <c r="F290" i="1"/>
  <c r="H289" i="1"/>
  <c r="J289" i="1" s="1"/>
  <c r="L289" i="1" s="1"/>
  <c r="F289" i="1"/>
  <c r="H288" i="1"/>
  <c r="J288" i="1" s="1"/>
  <c r="L288" i="1" s="1"/>
  <c r="F288" i="1"/>
  <c r="H287" i="1"/>
  <c r="J287" i="1" s="1"/>
  <c r="L287" i="1" s="1"/>
  <c r="F287" i="1"/>
  <c r="H286" i="1"/>
  <c r="F286" i="1"/>
  <c r="D285" i="1"/>
  <c r="F285" i="1" s="1"/>
  <c r="H283" i="1"/>
  <c r="J283" i="1" s="1"/>
  <c r="L283" i="1" s="1"/>
  <c r="F283" i="1"/>
  <c r="J282" i="1"/>
  <c r="L282" i="1" s="1"/>
  <c r="H282" i="1"/>
  <c r="F282" i="1"/>
  <c r="J281" i="1"/>
  <c r="H281" i="1"/>
  <c r="F281" i="1"/>
  <c r="D280" i="1"/>
  <c r="F280" i="1" s="1"/>
  <c r="L278" i="1"/>
  <c r="J278" i="1"/>
  <c r="H278" i="1"/>
  <c r="F278" i="1"/>
  <c r="H277" i="1"/>
  <c r="J277" i="1" s="1"/>
  <c r="L277" i="1" s="1"/>
  <c r="F277" i="1"/>
  <c r="J276" i="1"/>
  <c r="L276" i="1" s="1"/>
  <c r="H276" i="1"/>
  <c r="F276" i="1"/>
  <c r="H275" i="1"/>
  <c r="J275" i="1" s="1"/>
  <c r="L275" i="1" s="1"/>
  <c r="F275" i="1"/>
  <c r="L274" i="1"/>
  <c r="J274" i="1"/>
  <c r="H274" i="1"/>
  <c r="F274" i="1"/>
  <c r="H273" i="1"/>
  <c r="J273" i="1" s="1"/>
  <c r="L273" i="1" s="1"/>
  <c r="F273" i="1"/>
  <c r="L272" i="1"/>
  <c r="J272" i="1"/>
  <c r="H272" i="1"/>
  <c r="F272" i="1"/>
  <c r="H271" i="1"/>
  <c r="J271" i="1" s="1"/>
  <c r="L271" i="1" s="1"/>
  <c r="F271" i="1"/>
  <c r="L270" i="1"/>
  <c r="J270" i="1"/>
  <c r="H270" i="1"/>
  <c r="F270" i="1"/>
  <c r="H269" i="1"/>
  <c r="J269" i="1" s="1"/>
  <c r="L269" i="1" s="1"/>
  <c r="F269" i="1"/>
  <c r="J268" i="1"/>
  <c r="L268" i="1" s="1"/>
  <c r="H268" i="1"/>
  <c r="F268" i="1"/>
  <c r="H267" i="1"/>
  <c r="J267" i="1" s="1"/>
  <c r="L267" i="1" s="1"/>
  <c r="F267" i="1"/>
  <c r="L266" i="1"/>
  <c r="J266" i="1"/>
  <c r="H266" i="1"/>
  <c r="F266" i="1"/>
  <c r="H265" i="1"/>
  <c r="J265" i="1" s="1"/>
  <c r="L265" i="1" s="1"/>
  <c r="F265" i="1"/>
  <c r="L264" i="1"/>
  <c r="J264" i="1"/>
  <c r="H264" i="1"/>
  <c r="F264" i="1"/>
  <c r="H263" i="1"/>
  <c r="J263" i="1" s="1"/>
  <c r="L263" i="1" s="1"/>
  <c r="F263" i="1"/>
  <c r="L262" i="1"/>
  <c r="J262" i="1"/>
  <c r="H262" i="1"/>
  <c r="F262" i="1"/>
  <c r="D261" i="1"/>
  <c r="L259" i="1"/>
  <c r="J259" i="1"/>
  <c r="J258" i="1" s="1"/>
  <c r="L258" i="1" s="1"/>
  <c r="H259" i="1"/>
  <c r="F259" i="1"/>
  <c r="D258" i="1"/>
  <c r="H258" i="1" s="1"/>
  <c r="H256" i="1"/>
  <c r="J256" i="1" s="1"/>
  <c r="L256" i="1" s="1"/>
  <c r="F256" i="1"/>
  <c r="H255" i="1"/>
  <c r="F255" i="1"/>
  <c r="D254" i="1"/>
  <c r="F254" i="1" s="1"/>
  <c r="J252" i="1"/>
  <c r="L252" i="1" s="1"/>
  <c r="H252" i="1"/>
  <c r="F252" i="1"/>
  <c r="H251" i="1"/>
  <c r="J251" i="1" s="1"/>
  <c r="L251" i="1" s="1"/>
  <c r="F251" i="1"/>
  <c r="H250" i="1"/>
  <c r="F250" i="1"/>
  <c r="D250" i="1"/>
  <c r="H248" i="1"/>
  <c r="J248" i="1" s="1"/>
  <c r="L248" i="1" s="1"/>
  <c r="F248" i="1"/>
  <c r="J247" i="1"/>
  <c r="H247" i="1"/>
  <c r="F247" i="1"/>
  <c r="D246" i="1"/>
  <c r="L244" i="1"/>
  <c r="H244" i="1"/>
  <c r="J244" i="1" s="1"/>
  <c r="F244" i="1"/>
  <c r="H243" i="1"/>
  <c r="J243" i="1" s="1"/>
  <c r="L243" i="1" s="1"/>
  <c r="F243" i="1"/>
  <c r="H242" i="1"/>
  <c r="J242" i="1" s="1"/>
  <c r="F242" i="1"/>
  <c r="H241" i="1"/>
  <c r="D241" i="1"/>
  <c r="F241" i="1" s="1"/>
  <c r="H239" i="1"/>
  <c r="J239" i="1" s="1"/>
  <c r="L239" i="1" s="1"/>
  <c r="F239" i="1"/>
  <c r="H238" i="1"/>
  <c r="J238" i="1" s="1"/>
  <c r="L238" i="1" s="1"/>
  <c r="F238" i="1"/>
  <c r="H237" i="1"/>
  <c r="J237" i="1" s="1"/>
  <c r="L237" i="1" s="1"/>
  <c r="F237" i="1"/>
  <c r="H236" i="1"/>
  <c r="J236" i="1" s="1"/>
  <c r="L236" i="1" s="1"/>
  <c r="F236" i="1"/>
  <c r="H235" i="1"/>
  <c r="J235" i="1" s="1"/>
  <c r="L235" i="1" s="1"/>
  <c r="F235" i="1"/>
  <c r="H234" i="1"/>
  <c r="J234" i="1" s="1"/>
  <c r="L234" i="1" s="1"/>
  <c r="F234" i="1"/>
  <c r="H233" i="1"/>
  <c r="J233" i="1" s="1"/>
  <c r="L233" i="1" s="1"/>
  <c r="F233" i="1"/>
  <c r="H232" i="1"/>
  <c r="J232" i="1" s="1"/>
  <c r="L232" i="1" s="1"/>
  <c r="F232" i="1"/>
  <c r="H231" i="1"/>
  <c r="J231" i="1" s="1"/>
  <c r="L231" i="1" s="1"/>
  <c r="H230" i="1"/>
  <c r="J230" i="1" s="1"/>
  <c r="L230" i="1" s="1"/>
  <c r="F230" i="1"/>
  <c r="H229" i="1"/>
  <c r="J229" i="1" s="1"/>
  <c r="L229" i="1" s="1"/>
  <c r="F229" i="1"/>
  <c r="H228" i="1"/>
  <c r="J228" i="1" s="1"/>
  <c r="L228" i="1" s="1"/>
  <c r="F228" i="1"/>
  <c r="H227" i="1"/>
  <c r="J227" i="1" s="1"/>
  <c r="L227" i="1" s="1"/>
  <c r="F227" i="1"/>
  <c r="H226" i="1"/>
  <c r="J226" i="1" s="1"/>
  <c r="L226" i="1" s="1"/>
  <c r="F226" i="1"/>
  <c r="L225" i="1"/>
  <c r="H225" i="1"/>
  <c r="J225" i="1" s="1"/>
  <c r="F225" i="1"/>
  <c r="H224" i="1"/>
  <c r="J224" i="1" s="1"/>
  <c r="L224" i="1" s="1"/>
  <c r="F224" i="1"/>
  <c r="H223" i="1"/>
  <c r="J223" i="1" s="1"/>
  <c r="L223" i="1" s="1"/>
  <c r="F223" i="1"/>
  <c r="H222" i="1"/>
  <c r="J222" i="1" s="1"/>
  <c r="L222" i="1" s="1"/>
  <c r="F222" i="1"/>
  <c r="L221" i="1"/>
  <c r="H221" i="1"/>
  <c r="J221" i="1" s="1"/>
  <c r="F221" i="1"/>
  <c r="H220" i="1"/>
  <c r="J220" i="1" s="1"/>
  <c r="L220" i="1" s="1"/>
  <c r="F220" i="1"/>
  <c r="H219" i="1"/>
  <c r="J219" i="1" s="1"/>
  <c r="L219" i="1" s="1"/>
  <c r="F219" i="1"/>
  <c r="H218" i="1"/>
  <c r="J218" i="1" s="1"/>
  <c r="F218" i="1"/>
  <c r="D217" i="1"/>
  <c r="F217" i="1" s="1"/>
  <c r="H215" i="1"/>
  <c r="J215" i="1" s="1"/>
  <c r="L215" i="1" s="1"/>
  <c r="F215" i="1"/>
  <c r="H214" i="1"/>
  <c r="J214" i="1" s="1"/>
  <c r="L214" i="1" s="1"/>
  <c r="F214" i="1"/>
  <c r="H213" i="1"/>
  <c r="J213" i="1" s="1"/>
  <c r="L213" i="1" s="1"/>
  <c r="F213" i="1"/>
  <c r="H212" i="1"/>
  <c r="J212" i="1" s="1"/>
  <c r="L212" i="1" s="1"/>
  <c r="F212" i="1"/>
  <c r="H211" i="1"/>
  <c r="F211" i="1"/>
  <c r="F210" i="1"/>
  <c r="D210" i="1"/>
  <c r="J208" i="1"/>
  <c r="L208" i="1" s="1"/>
  <c r="H208" i="1"/>
  <c r="F208" i="1"/>
  <c r="H207" i="1"/>
  <c r="J207" i="1" s="1"/>
  <c r="L207" i="1" s="1"/>
  <c r="F207" i="1"/>
  <c r="H206" i="1"/>
  <c r="J206" i="1" s="1"/>
  <c r="F206" i="1"/>
  <c r="H205" i="1"/>
  <c r="D205" i="1"/>
  <c r="F205" i="1" s="1"/>
  <c r="L203" i="1"/>
  <c r="J203" i="1"/>
  <c r="H203" i="1"/>
  <c r="F203" i="1"/>
  <c r="J202" i="1"/>
  <c r="L202" i="1" s="1"/>
  <c r="H201" i="1"/>
  <c r="J201" i="1" s="1"/>
  <c r="L201" i="1" s="1"/>
  <c r="F201" i="1"/>
  <c r="H200" i="1"/>
  <c r="J200" i="1" s="1"/>
  <c r="L200" i="1" s="1"/>
  <c r="F200" i="1"/>
  <c r="H199" i="1"/>
  <c r="F199" i="1"/>
  <c r="F198" i="1"/>
  <c r="D198" i="1"/>
  <c r="H196" i="1"/>
  <c r="J196" i="1" s="1"/>
  <c r="L196" i="1" s="1"/>
  <c r="F196" i="1"/>
  <c r="F195" i="1"/>
  <c r="H195" i="1" s="1"/>
  <c r="J195" i="1" s="1"/>
  <c r="H194" i="1"/>
  <c r="J194" i="1" s="1"/>
  <c r="L194" i="1" s="1"/>
  <c r="F194" i="1"/>
  <c r="H193" i="1"/>
  <c r="J193" i="1" s="1"/>
  <c r="L193" i="1" s="1"/>
  <c r="F193" i="1"/>
  <c r="H192" i="1"/>
  <c r="F192" i="1"/>
  <c r="F191" i="1" s="1"/>
  <c r="D191" i="1"/>
  <c r="L189" i="1"/>
  <c r="J188" i="1"/>
  <c r="L188" i="1" s="1"/>
  <c r="L187" i="1" s="1"/>
  <c r="H188" i="1"/>
  <c r="F188" i="1"/>
  <c r="J187" i="1"/>
  <c r="D187" i="1"/>
  <c r="H187" i="1" s="1"/>
  <c r="H185" i="1"/>
  <c r="J185" i="1" s="1"/>
  <c r="L185" i="1" s="1"/>
  <c r="F185" i="1"/>
  <c r="L184" i="1"/>
  <c r="H184" i="1"/>
  <c r="J184" i="1" s="1"/>
  <c r="F184" i="1"/>
  <c r="H183" i="1"/>
  <c r="J183" i="1" s="1"/>
  <c r="L183" i="1" s="1"/>
  <c r="F183" i="1"/>
  <c r="H182" i="1"/>
  <c r="J182" i="1" s="1"/>
  <c r="J181" i="1" s="1"/>
  <c r="L181" i="1" s="1"/>
  <c r="F182" i="1"/>
  <c r="D181" i="1"/>
  <c r="H180" i="1"/>
  <c r="J180" i="1" s="1"/>
  <c r="L180" i="1" s="1"/>
  <c r="F180" i="1"/>
  <c r="H179" i="1"/>
  <c r="J179" i="1" s="1"/>
  <c r="L179" i="1" s="1"/>
  <c r="F179" i="1"/>
  <c r="J178" i="1"/>
  <c r="L178" i="1" s="1"/>
  <c r="H178" i="1"/>
  <c r="F178" i="1"/>
  <c r="H177" i="1"/>
  <c r="J177" i="1" s="1"/>
  <c r="L177" i="1" s="1"/>
  <c r="F177" i="1"/>
  <c r="H176" i="1"/>
  <c r="H174" i="1" s="1"/>
  <c r="F176" i="1"/>
  <c r="H175" i="1"/>
  <c r="J175" i="1" s="1"/>
  <c r="L175" i="1" s="1"/>
  <c r="F175" i="1"/>
  <c r="F174" i="1"/>
  <c r="D174" i="1"/>
  <c r="L171" i="1"/>
  <c r="J171" i="1"/>
  <c r="J170" i="1" s="1"/>
  <c r="L170" i="1" s="1"/>
  <c r="H171" i="1"/>
  <c r="F171" i="1"/>
  <c r="D170" i="1"/>
  <c r="H170" i="1" s="1"/>
  <c r="L168" i="1"/>
  <c r="J168" i="1"/>
  <c r="J167" i="1" s="1"/>
  <c r="L167" i="1" s="1"/>
  <c r="H168" i="1"/>
  <c r="F168" i="1"/>
  <c r="D167" i="1"/>
  <c r="H167" i="1" s="1"/>
  <c r="H165" i="1"/>
  <c r="J165" i="1" s="1"/>
  <c r="L165" i="1" s="1"/>
  <c r="F165" i="1"/>
  <c r="J164" i="1"/>
  <c r="L164" i="1" s="1"/>
  <c r="H164" i="1"/>
  <c r="F164" i="1"/>
  <c r="J163" i="1"/>
  <c r="J161" i="1" s="1"/>
  <c r="L161" i="1" s="1"/>
  <c r="H163" i="1"/>
  <c r="F163" i="1"/>
  <c r="J162" i="1"/>
  <c r="L162" i="1" s="1"/>
  <c r="H162" i="1"/>
  <c r="F162" i="1"/>
  <c r="F161" i="1"/>
  <c r="D161" i="1"/>
  <c r="H159" i="1"/>
  <c r="J159" i="1" s="1"/>
  <c r="L159" i="1" s="1"/>
  <c r="F159" i="1"/>
  <c r="H158" i="1"/>
  <c r="J158" i="1" s="1"/>
  <c r="F158" i="1"/>
  <c r="D157" i="1"/>
  <c r="H157" i="1" s="1"/>
  <c r="J155" i="1"/>
  <c r="L155" i="1" s="1"/>
  <c r="H155" i="1"/>
  <c r="F155" i="1"/>
  <c r="H154" i="1"/>
  <c r="J154" i="1" s="1"/>
  <c r="F154" i="1"/>
  <c r="F153" i="1"/>
  <c r="D153" i="1"/>
  <c r="H153" i="1" s="1"/>
  <c r="H151" i="1"/>
  <c r="J151" i="1" s="1"/>
  <c r="L151" i="1" s="1"/>
  <c r="F151" i="1"/>
  <c r="H150" i="1"/>
  <c r="J150" i="1" s="1"/>
  <c r="L150" i="1" s="1"/>
  <c r="F150" i="1"/>
  <c r="H149" i="1"/>
  <c r="J149" i="1" s="1"/>
  <c r="L149" i="1" s="1"/>
  <c r="F149" i="1"/>
  <c r="H148" i="1"/>
  <c r="J148" i="1" s="1"/>
  <c r="F148" i="1"/>
  <c r="H147" i="1"/>
  <c r="D147" i="1"/>
  <c r="F147" i="1" s="1"/>
  <c r="J145" i="1"/>
  <c r="L145" i="1" s="1"/>
  <c r="H145" i="1"/>
  <c r="F145" i="1"/>
  <c r="J144" i="1"/>
  <c r="J143" i="1" s="1"/>
  <c r="L143" i="1" s="1"/>
  <c r="H144" i="1"/>
  <c r="F144" i="1"/>
  <c r="D143" i="1"/>
  <c r="H143" i="1" s="1"/>
  <c r="H141" i="1"/>
  <c r="J141" i="1" s="1"/>
  <c r="L141" i="1" s="1"/>
  <c r="F141" i="1"/>
  <c r="H140" i="1"/>
  <c r="J140" i="1" s="1"/>
  <c r="L140" i="1" s="1"/>
  <c r="F140" i="1"/>
  <c r="H139" i="1"/>
  <c r="J139" i="1" s="1"/>
  <c r="L139" i="1" s="1"/>
  <c r="F139" i="1"/>
  <c r="H138" i="1"/>
  <c r="J138" i="1" s="1"/>
  <c r="L138" i="1" s="1"/>
  <c r="F138" i="1"/>
  <c r="H137" i="1"/>
  <c r="J137" i="1" s="1"/>
  <c r="L137" i="1" s="1"/>
  <c r="F137" i="1"/>
  <c r="H136" i="1"/>
  <c r="J136" i="1" s="1"/>
  <c r="L136" i="1" s="1"/>
  <c r="F136" i="1"/>
  <c r="H135" i="1"/>
  <c r="J135" i="1" s="1"/>
  <c r="L135" i="1" s="1"/>
  <c r="F135" i="1"/>
  <c r="H134" i="1"/>
  <c r="J134" i="1" s="1"/>
  <c r="L134" i="1" s="1"/>
  <c r="F134" i="1"/>
  <c r="H133" i="1"/>
  <c r="J133" i="1" s="1"/>
  <c r="L133" i="1" s="1"/>
  <c r="F133" i="1"/>
  <c r="H132" i="1"/>
  <c r="J132" i="1" s="1"/>
  <c r="L132" i="1" s="1"/>
  <c r="F132" i="1"/>
  <c r="H131" i="1"/>
  <c r="J131" i="1" s="1"/>
  <c r="L131" i="1" s="1"/>
  <c r="F131" i="1"/>
  <c r="H130" i="1"/>
  <c r="J130" i="1" s="1"/>
  <c r="L130" i="1" s="1"/>
  <c r="F130" i="1"/>
  <c r="H129" i="1"/>
  <c r="J129" i="1" s="1"/>
  <c r="L129" i="1" s="1"/>
  <c r="F129" i="1"/>
  <c r="H128" i="1"/>
  <c r="J128" i="1" s="1"/>
  <c r="L128" i="1" s="1"/>
  <c r="F128" i="1"/>
  <c r="H127" i="1"/>
  <c r="J127" i="1" s="1"/>
  <c r="L127" i="1" s="1"/>
  <c r="F127" i="1"/>
  <c r="H126" i="1"/>
  <c r="J126" i="1" s="1"/>
  <c r="L126" i="1" s="1"/>
  <c r="F126" i="1"/>
  <c r="H125" i="1"/>
  <c r="J125" i="1" s="1"/>
  <c r="L125" i="1" s="1"/>
  <c r="F125" i="1"/>
  <c r="H124" i="1"/>
  <c r="J124" i="1" s="1"/>
  <c r="L124" i="1" s="1"/>
  <c r="F124" i="1"/>
  <c r="H123" i="1"/>
  <c r="J123" i="1" s="1"/>
  <c r="L123" i="1" s="1"/>
  <c r="F123" i="1"/>
  <c r="H122" i="1"/>
  <c r="J122" i="1" s="1"/>
  <c r="L122" i="1" s="1"/>
  <c r="F122" i="1"/>
  <c r="H121" i="1"/>
  <c r="J121" i="1" s="1"/>
  <c r="L121" i="1" s="1"/>
  <c r="F121" i="1"/>
  <c r="H120" i="1"/>
  <c r="J120" i="1" s="1"/>
  <c r="L120" i="1" s="1"/>
  <c r="F120" i="1"/>
  <c r="H119" i="1"/>
  <c r="J119" i="1" s="1"/>
  <c r="L119" i="1" s="1"/>
  <c r="F119" i="1"/>
  <c r="H118" i="1"/>
  <c r="J118" i="1" s="1"/>
  <c r="L118" i="1" s="1"/>
  <c r="F118" i="1"/>
  <c r="H117" i="1"/>
  <c r="J117" i="1" s="1"/>
  <c r="L117" i="1" s="1"/>
  <c r="F117" i="1"/>
  <c r="H116" i="1"/>
  <c r="J116" i="1" s="1"/>
  <c r="L116" i="1" s="1"/>
  <c r="F116" i="1"/>
  <c r="H115" i="1"/>
  <c r="J115" i="1" s="1"/>
  <c r="L115" i="1" s="1"/>
  <c r="F115" i="1"/>
  <c r="H114" i="1"/>
  <c r="J114" i="1" s="1"/>
  <c r="L114" i="1" s="1"/>
  <c r="F114" i="1"/>
  <c r="H113" i="1"/>
  <c r="J113" i="1" s="1"/>
  <c r="L113" i="1" s="1"/>
  <c r="F113" i="1"/>
  <c r="H112" i="1"/>
  <c r="J112" i="1" s="1"/>
  <c r="L112" i="1" s="1"/>
  <c r="F112" i="1"/>
  <c r="H111" i="1"/>
  <c r="J111" i="1" s="1"/>
  <c r="L111" i="1" s="1"/>
  <c r="F111" i="1"/>
  <c r="H110" i="1"/>
  <c r="J110" i="1" s="1"/>
  <c r="L110" i="1" s="1"/>
  <c r="F110" i="1"/>
  <c r="H109" i="1"/>
  <c r="J109" i="1" s="1"/>
  <c r="L109" i="1" s="1"/>
  <c r="F109" i="1"/>
  <c r="H108" i="1"/>
  <c r="J108" i="1" s="1"/>
  <c r="L108" i="1" s="1"/>
  <c r="F108" i="1"/>
  <c r="H107" i="1"/>
  <c r="J107" i="1" s="1"/>
  <c r="L107" i="1" s="1"/>
  <c r="F107" i="1"/>
  <c r="H106" i="1"/>
  <c r="J106" i="1" s="1"/>
  <c r="L106" i="1" s="1"/>
  <c r="F106" i="1"/>
  <c r="H105" i="1"/>
  <c r="J105" i="1" s="1"/>
  <c r="L105" i="1" s="1"/>
  <c r="F105" i="1"/>
  <c r="H104" i="1"/>
  <c r="J104" i="1" s="1"/>
  <c r="L104" i="1" s="1"/>
  <c r="F104" i="1"/>
  <c r="H103" i="1"/>
  <c r="J103" i="1" s="1"/>
  <c r="L103" i="1" s="1"/>
  <c r="F103" i="1"/>
  <c r="H102" i="1"/>
  <c r="J102" i="1" s="1"/>
  <c r="L102" i="1" s="1"/>
  <c r="F102" i="1"/>
  <c r="H101" i="1"/>
  <c r="J101" i="1" s="1"/>
  <c r="L101" i="1" s="1"/>
  <c r="F101" i="1"/>
  <c r="H100" i="1"/>
  <c r="J100" i="1" s="1"/>
  <c r="L100" i="1" s="1"/>
  <c r="F100" i="1"/>
  <c r="H99" i="1"/>
  <c r="J99" i="1" s="1"/>
  <c r="L99" i="1" s="1"/>
  <c r="F99" i="1"/>
  <c r="H98" i="1"/>
  <c r="J98" i="1" s="1"/>
  <c r="F98" i="1"/>
  <c r="H97" i="1"/>
  <c r="D97" i="1"/>
  <c r="F97" i="1" s="1"/>
  <c r="H96" i="1"/>
  <c r="J96" i="1" s="1"/>
  <c r="L96" i="1" s="1"/>
  <c r="F96" i="1"/>
  <c r="J95" i="1"/>
  <c r="H95" i="1"/>
  <c r="F95" i="1"/>
  <c r="F94" i="1"/>
  <c r="D94" i="1"/>
  <c r="L89" i="1"/>
  <c r="L88" i="1"/>
  <c r="J86" i="1"/>
  <c r="J85" i="1" s="1"/>
  <c r="J91" i="1" s="1"/>
  <c r="J467" i="1" s="1"/>
  <c r="J474" i="1" s="1"/>
  <c r="H86" i="1"/>
  <c r="F86" i="1"/>
  <c r="H85" i="1"/>
  <c r="F85" i="1"/>
  <c r="D85" i="1"/>
  <c r="D91" i="1" s="1"/>
  <c r="J79" i="1"/>
  <c r="L79" i="1" s="1"/>
  <c r="H79" i="1"/>
  <c r="F79" i="1"/>
  <c r="J78" i="1"/>
  <c r="L78" i="1" s="1"/>
  <c r="H78" i="1"/>
  <c r="F78" i="1"/>
  <c r="J77" i="1"/>
  <c r="L77" i="1" s="1"/>
  <c r="H77" i="1"/>
  <c r="F77" i="1"/>
  <c r="L76" i="1"/>
  <c r="L75" i="1"/>
  <c r="L74" i="1"/>
  <c r="H73" i="1"/>
  <c r="J73" i="1" s="1"/>
  <c r="L73" i="1" s="1"/>
  <c r="F73" i="1"/>
  <c r="H72" i="1"/>
  <c r="J72" i="1" s="1"/>
  <c r="L72" i="1" s="1"/>
  <c r="F72" i="1"/>
  <c r="H71" i="1"/>
  <c r="J71" i="1" s="1"/>
  <c r="L71" i="1" s="1"/>
  <c r="F71" i="1"/>
  <c r="H70" i="1"/>
  <c r="J70" i="1" s="1"/>
  <c r="L70" i="1" s="1"/>
  <c r="F70" i="1"/>
  <c r="H69" i="1"/>
  <c r="J69" i="1" s="1"/>
  <c r="L69" i="1" s="1"/>
  <c r="F69" i="1"/>
  <c r="H68" i="1"/>
  <c r="J68" i="1" s="1"/>
  <c r="L68" i="1" s="1"/>
  <c r="F68" i="1"/>
  <c r="H67" i="1"/>
  <c r="J67" i="1" s="1"/>
  <c r="L67" i="1" s="1"/>
  <c r="F67" i="1"/>
  <c r="H66" i="1"/>
  <c r="J66" i="1" s="1"/>
  <c r="L66" i="1" s="1"/>
  <c r="F66" i="1"/>
  <c r="H65" i="1"/>
  <c r="J65" i="1" s="1"/>
  <c r="L65" i="1" s="1"/>
  <c r="F65" i="1"/>
  <c r="L64" i="1"/>
  <c r="J63" i="1"/>
  <c r="L63" i="1" s="1"/>
  <c r="H63" i="1"/>
  <c r="F63" i="1"/>
  <c r="J62" i="1"/>
  <c r="L62" i="1" s="1"/>
  <c r="H62" i="1"/>
  <c r="F62" i="1"/>
  <c r="J61" i="1"/>
  <c r="L61" i="1" s="1"/>
  <c r="H61" i="1"/>
  <c r="F61" i="1"/>
  <c r="J60" i="1"/>
  <c r="L60" i="1" s="1"/>
  <c r="H60" i="1"/>
  <c r="F60" i="1"/>
  <c r="J59" i="1"/>
  <c r="L59" i="1" s="1"/>
  <c r="H59" i="1"/>
  <c r="F59" i="1"/>
  <c r="J58" i="1"/>
  <c r="L58" i="1" s="1"/>
  <c r="H58" i="1"/>
  <c r="F58" i="1"/>
  <c r="J57" i="1"/>
  <c r="L57" i="1" s="1"/>
  <c r="H57" i="1"/>
  <c r="F57" i="1"/>
  <c r="J56" i="1"/>
  <c r="L56" i="1" s="1"/>
  <c r="H56" i="1"/>
  <c r="F56" i="1"/>
  <c r="J55" i="1"/>
  <c r="L55" i="1" s="1"/>
  <c r="H55" i="1"/>
  <c r="F55" i="1"/>
  <c r="J54" i="1"/>
  <c r="L54" i="1" s="1"/>
  <c r="H54" i="1"/>
  <c r="F54" i="1"/>
  <c r="J53" i="1"/>
  <c r="L53" i="1" s="1"/>
  <c r="H53" i="1"/>
  <c r="F53" i="1"/>
  <c r="J52" i="1"/>
  <c r="H52" i="1"/>
  <c r="F52" i="1"/>
  <c r="J51" i="1"/>
  <c r="L51" i="1" s="1"/>
  <c r="H51" i="1"/>
  <c r="F51" i="1"/>
  <c r="J50" i="1"/>
  <c r="L50" i="1" s="1"/>
  <c r="H50" i="1"/>
  <c r="F50" i="1"/>
  <c r="J49" i="1"/>
  <c r="L49" i="1" s="1"/>
  <c r="H49" i="1"/>
  <c r="F49" i="1"/>
  <c r="J48" i="1"/>
  <c r="L48" i="1" s="1"/>
  <c r="H48" i="1"/>
  <c r="F48" i="1"/>
  <c r="J47" i="1"/>
  <c r="L47" i="1" s="1"/>
  <c r="H47" i="1"/>
  <c r="F47" i="1"/>
  <c r="H46" i="1"/>
  <c r="F46" i="1"/>
  <c r="D46" i="1"/>
  <c r="H44" i="1"/>
  <c r="J44" i="1" s="1"/>
  <c r="L44" i="1" s="1"/>
  <c r="F44" i="1"/>
  <c r="H43" i="1"/>
  <c r="J43" i="1" s="1"/>
  <c r="L43" i="1" s="1"/>
  <c r="F43" i="1"/>
  <c r="H42" i="1"/>
  <c r="J42" i="1" s="1"/>
  <c r="L42" i="1" s="1"/>
  <c r="F42" i="1"/>
  <c r="H41" i="1"/>
  <c r="J41" i="1" s="1"/>
  <c r="L41" i="1" s="1"/>
  <c r="F41" i="1"/>
  <c r="H40" i="1"/>
  <c r="J40" i="1" s="1"/>
  <c r="F40" i="1"/>
  <c r="H39" i="1"/>
  <c r="D39" i="1"/>
  <c r="F39" i="1" s="1"/>
  <c r="H37" i="1"/>
  <c r="J37" i="1" s="1"/>
  <c r="F37" i="1"/>
  <c r="H36" i="1"/>
  <c r="F36" i="1"/>
  <c r="D36" i="1"/>
  <c r="H34" i="1"/>
  <c r="J34" i="1" s="1"/>
  <c r="L34" i="1" s="1"/>
  <c r="F34" i="1"/>
  <c r="H33" i="1"/>
  <c r="J33" i="1" s="1"/>
  <c r="L33" i="1" s="1"/>
  <c r="F33" i="1"/>
  <c r="H32" i="1"/>
  <c r="J32" i="1" s="1"/>
  <c r="L32" i="1" s="1"/>
  <c r="F32" i="1"/>
  <c r="H31" i="1"/>
  <c r="J31" i="1" s="1"/>
  <c r="L31" i="1" s="1"/>
  <c r="F31" i="1"/>
  <c r="H30" i="1"/>
  <c r="J30" i="1" s="1"/>
  <c r="F30" i="1"/>
  <c r="D29" i="1"/>
  <c r="H29" i="1" s="1"/>
  <c r="J27" i="1"/>
  <c r="L27" i="1" s="1"/>
  <c r="H27" i="1"/>
  <c r="F27" i="1"/>
  <c r="J26" i="1"/>
  <c r="L26" i="1" s="1"/>
  <c r="H26" i="1"/>
  <c r="F26" i="1"/>
  <c r="J25" i="1"/>
  <c r="L25" i="1" s="1"/>
  <c r="H25" i="1"/>
  <c r="F25" i="1"/>
  <c r="J24" i="1"/>
  <c r="L24" i="1" s="1"/>
  <c r="H24" i="1"/>
  <c r="F24" i="1"/>
  <c r="J23" i="1"/>
  <c r="L23" i="1" s="1"/>
  <c r="H23" i="1"/>
  <c r="F23" i="1"/>
  <c r="J22" i="1"/>
  <c r="L22" i="1" s="1"/>
  <c r="H22" i="1"/>
  <c r="F22" i="1"/>
  <c r="J21" i="1"/>
  <c r="L21" i="1" s="1"/>
  <c r="H21" i="1"/>
  <c r="F21" i="1"/>
  <c r="D21" i="1"/>
  <c r="D19" i="1"/>
  <c r="F19" i="1" s="1"/>
  <c r="J17" i="1"/>
  <c r="L17" i="1" s="1"/>
  <c r="H17" i="1"/>
  <c r="F17" i="1"/>
  <c r="H16" i="1"/>
  <c r="J16" i="1" s="1"/>
  <c r="L16" i="1" s="1"/>
  <c r="F16" i="1"/>
  <c r="J15" i="1"/>
  <c r="L15" i="1" s="1"/>
  <c r="H15" i="1"/>
  <c r="F15" i="1"/>
  <c r="H14" i="1"/>
  <c r="J14" i="1" s="1"/>
  <c r="L14" i="1" s="1"/>
  <c r="F14" i="1"/>
  <c r="J13" i="1"/>
  <c r="L13" i="1" s="1"/>
  <c r="H13" i="1"/>
  <c r="F13" i="1"/>
  <c r="H12" i="1"/>
  <c r="H11" i="1" s="1"/>
  <c r="F12" i="1"/>
  <c r="F11" i="1"/>
  <c r="D11" i="1"/>
  <c r="H9" i="1"/>
  <c r="J9" i="1" s="1"/>
  <c r="F9" i="1"/>
  <c r="D8" i="1"/>
  <c r="H8" i="1" s="1"/>
  <c r="J6" i="1"/>
  <c r="J5" i="1" s="1"/>
  <c r="H6" i="1"/>
  <c r="H5" i="1" s="1"/>
  <c r="F6" i="1"/>
  <c r="D5" i="1"/>
  <c r="D3" i="1" s="1"/>
  <c r="L40" i="1" l="1"/>
  <c r="J39" i="1"/>
  <c r="L39" i="1" s="1"/>
  <c r="L98" i="1"/>
  <c r="J97" i="1"/>
  <c r="L97" i="1" s="1"/>
  <c r="J94" i="1"/>
  <c r="L94" i="1" s="1"/>
  <c r="J29" i="1"/>
  <c r="L29" i="1" s="1"/>
  <c r="L30" i="1"/>
  <c r="H3" i="1"/>
  <c r="L5" i="1"/>
  <c r="L148" i="1"/>
  <c r="J147" i="1"/>
  <c r="L147" i="1" s="1"/>
  <c r="J157" i="1"/>
  <c r="L157" i="1" s="1"/>
  <c r="L158" i="1"/>
  <c r="L444" i="1"/>
  <c r="J442" i="1"/>
  <c r="F469" i="1"/>
  <c r="D479" i="1"/>
  <c r="L37" i="1"/>
  <c r="J36" i="1"/>
  <c r="L36" i="1" s="1"/>
  <c r="J205" i="1"/>
  <c r="L205" i="1" s="1"/>
  <c r="L206" i="1"/>
  <c r="J8" i="1"/>
  <c r="L8" i="1" s="1"/>
  <c r="L9" i="1"/>
  <c r="J46" i="1"/>
  <c r="L154" i="1"/>
  <c r="J153" i="1"/>
  <c r="L153" i="1" s="1"/>
  <c r="F3" i="1"/>
  <c r="D81" i="1"/>
  <c r="D474" i="1"/>
  <c r="F474" i="1" s="1"/>
  <c r="D467" i="1"/>
  <c r="F467" i="1" s="1"/>
  <c r="H91" i="1"/>
  <c r="H467" i="1" s="1"/>
  <c r="H474" i="1" s="1"/>
  <c r="F91" i="1"/>
  <c r="H94" i="1"/>
  <c r="F181" i="1"/>
  <c r="H181" i="1"/>
  <c r="H173" i="1" s="1"/>
  <c r="L218" i="1"/>
  <c r="J217" i="1"/>
  <c r="L217" i="1" s="1"/>
  <c r="L300" i="1"/>
  <c r="L299" i="1" s="1"/>
  <c r="J299" i="1"/>
  <c r="J386" i="1"/>
  <c r="L387" i="1"/>
  <c r="L386" i="1" s="1"/>
  <c r="D475" i="1"/>
  <c r="F475" i="1" s="1"/>
  <c r="F458" i="1"/>
  <c r="L86" i="1"/>
  <c r="L85" i="1" s="1"/>
  <c r="L91" i="1" s="1"/>
  <c r="L467" i="1" s="1"/>
  <c r="L474" i="1" s="1"/>
  <c r="L95" i="1"/>
  <c r="H161" i="1"/>
  <c r="H191" i="1"/>
  <c r="J192" i="1"/>
  <c r="F258" i="1"/>
  <c r="J261" i="1"/>
  <c r="L261" i="1" s="1"/>
  <c r="J346" i="1"/>
  <c r="L420" i="1"/>
  <c r="L418" i="1" s="1"/>
  <c r="L437" i="1"/>
  <c r="J436" i="1"/>
  <c r="L436" i="1" s="1"/>
  <c r="H364" i="1"/>
  <c r="H382" i="1" s="1"/>
  <c r="H468" i="1" s="1"/>
  <c r="H478" i="1" s="1"/>
  <c r="J404" i="1"/>
  <c r="L404" i="1" s="1"/>
  <c r="L394" i="1" s="1"/>
  <c r="H394" i="1"/>
  <c r="L6" i="1"/>
  <c r="L52" i="1"/>
  <c r="L46" i="1" s="1"/>
  <c r="L144" i="1"/>
  <c r="F157" i="1"/>
  <c r="L163" i="1"/>
  <c r="D173" i="1"/>
  <c r="F173" i="1" s="1"/>
  <c r="H246" i="1"/>
  <c r="F246" i="1"/>
  <c r="J365" i="1"/>
  <c r="L372" i="1"/>
  <c r="J371" i="1"/>
  <c r="L371" i="1" s="1"/>
  <c r="J375" i="1"/>
  <c r="H442" i="1"/>
  <c r="H458" i="1"/>
  <c r="H475" i="1" s="1"/>
  <c r="J12" i="1"/>
  <c r="H19" i="1"/>
  <c r="J19" i="1" s="1"/>
  <c r="L19" i="1" s="1"/>
  <c r="F143" i="1"/>
  <c r="F167" i="1"/>
  <c r="F170" i="1"/>
  <c r="L182" i="1"/>
  <c r="H210" i="1"/>
  <c r="J211" i="1"/>
  <c r="J241" i="1"/>
  <c r="L241" i="1" s="1"/>
  <c r="L375" i="1"/>
  <c r="J458" i="1"/>
  <c r="L461" i="1"/>
  <c r="F5" i="1"/>
  <c r="F8" i="1"/>
  <c r="F29" i="1"/>
  <c r="J176" i="1"/>
  <c r="H198" i="1"/>
  <c r="J199" i="1"/>
  <c r="L242" i="1"/>
  <c r="J250" i="1"/>
  <c r="L250" i="1" s="1"/>
  <c r="H254" i="1"/>
  <c r="J255" i="1"/>
  <c r="H280" i="1"/>
  <c r="L351" i="1"/>
  <c r="J350" i="1"/>
  <c r="L350" i="1" s="1"/>
  <c r="J439" i="1"/>
  <c r="L439" i="1" s="1"/>
  <c r="L451" i="1"/>
  <c r="J480" i="1"/>
  <c r="J246" i="1"/>
  <c r="L246" i="1" s="1"/>
  <c r="H261" i="1"/>
  <c r="F261" i="1"/>
  <c r="J280" i="1"/>
  <c r="L280" i="1" s="1"/>
  <c r="L281" i="1"/>
  <c r="F187" i="1"/>
  <c r="L247" i="1"/>
  <c r="H285" i="1"/>
  <c r="J286" i="1"/>
  <c r="J353" i="1"/>
  <c r="L353" i="1" s="1"/>
  <c r="F382" i="1"/>
  <c r="H217" i="1"/>
  <c r="H299" i="1"/>
  <c r="H350" i="1"/>
  <c r="D480" i="1"/>
  <c r="F480" i="1" s="1"/>
  <c r="H353" i="1"/>
  <c r="H410" i="1"/>
  <c r="J410" i="1" s="1"/>
  <c r="F433" i="1"/>
  <c r="F448" i="1" s="1"/>
  <c r="F479" i="1" s="1"/>
  <c r="L211" i="1" l="1"/>
  <c r="J210" i="1"/>
  <c r="L210" i="1" s="1"/>
  <c r="L192" i="1"/>
  <c r="J191" i="1"/>
  <c r="L191" i="1" s="1"/>
  <c r="L12" i="1"/>
  <c r="J11" i="1"/>
  <c r="L11" i="1" s="1"/>
  <c r="J394" i="1"/>
  <c r="J448" i="1" s="1"/>
  <c r="J469" i="1" s="1"/>
  <c r="J479" i="1" s="1"/>
  <c r="F478" i="1"/>
  <c r="F481" i="1" s="1"/>
  <c r="F468" i="1"/>
  <c r="L286" i="1"/>
  <c r="L285" i="1" s="1"/>
  <c r="J285" i="1"/>
  <c r="H81" i="1"/>
  <c r="H466" i="1" s="1"/>
  <c r="D466" i="1"/>
  <c r="F81" i="1"/>
  <c r="D473" i="1"/>
  <c r="L255" i="1"/>
  <c r="J254" i="1"/>
  <c r="L254" i="1" s="1"/>
  <c r="L176" i="1"/>
  <c r="J174" i="1"/>
  <c r="D382" i="1"/>
  <c r="J475" i="1"/>
  <c r="L458" i="1"/>
  <c r="L475" i="1" s="1"/>
  <c r="J364" i="1"/>
  <c r="L364" i="1" s="1"/>
  <c r="L365" i="1"/>
  <c r="L346" i="1"/>
  <c r="J344" i="1"/>
  <c r="L344" i="1" s="1"/>
  <c r="H448" i="1"/>
  <c r="H469" i="1" s="1"/>
  <c r="H479" i="1" s="1"/>
  <c r="H481" i="1" s="1"/>
  <c r="L199" i="1"/>
  <c r="J198" i="1"/>
  <c r="L198" i="1" s="1"/>
  <c r="L442" i="1"/>
  <c r="L448" i="1" s="1"/>
  <c r="L469" i="1" s="1"/>
  <c r="L479" i="1" s="1"/>
  <c r="J173" i="1" l="1"/>
  <c r="L173" i="1" s="1"/>
  <c r="L382" i="1" s="1"/>
  <c r="L468" i="1" s="1"/>
  <c r="L478" i="1" s="1"/>
  <c r="L481" i="1" s="1"/>
  <c r="L174" i="1"/>
  <c r="H470" i="1"/>
  <c r="H473" i="1"/>
  <c r="H476" i="1" s="1"/>
  <c r="J3" i="1"/>
  <c r="D470" i="1"/>
  <c r="F466" i="1"/>
  <c r="F470" i="1" s="1"/>
  <c r="D476" i="1"/>
  <c r="F473" i="1"/>
  <c r="F476" i="1" s="1"/>
  <c r="D478" i="1"/>
  <c r="D481" i="1" s="1"/>
  <c r="D468" i="1"/>
  <c r="L3" i="1" l="1"/>
  <c r="L81" i="1" s="1"/>
  <c r="L466" i="1" s="1"/>
  <c r="J81" i="1"/>
  <c r="J466" i="1" s="1"/>
  <c r="J382" i="1"/>
  <c r="J468" i="1" s="1"/>
  <c r="J478" i="1" s="1"/>
  <c r="J481" i="1" s="1"/>
  <c r="L473" i="1" l="1"/>
  <c r="L470" i="1"/>
  <c r="J473" i="1"/>
  <c r="J470" i="1"/>
  <c r="J476" i="1" l="1"/>
  <c r="L476" i="1"/>
</calcChain>
</file>

<file path=xl/sharedStrings.xml><?xml version="1.0" encoding="utf-8"?>
<sst xmlns="http://schemas.openxmlformats.org/spreadsheetml/2006/main" count="789" uniqueCount="439">
  <si>
    <t>Bežné príjmy:</t>
  </si>
  <si>
    <t>Rozpočet 2022 schválený MsZ, Uznesením č. 122/2021, dňa 15.12.2021</t>
  </si>
  <si>
    <t>Zmena rozpočtu č.1/2022 schválená Uznesením č. 15/2022 dňa 09.02.2022</t>
  </si>
  <si>
    <t>Rozpočet 2022 + RO č.1/2022</t>
  </si>
  <si>
    <t>Zmena rozpočtu RO č.2/2022 schválená Uznesením č.46/2022, dňa 06.04.2022</t>
  </si>
  <si>
    <t>Rozpočet 2022 + RO č.2/2022</t>
  </si>
  <si>
    <t>Zmena rozpočtu č.3/2022 schválená Uznesením č.54 /2022 dňa 18.05.2022</t>
  </si>
  <si>
    <t>Rozpočet 2022 + RO č.3/2022</t>
  </si>
  <si>
    <t>Rozpočet 2022 + RO č.4/2022</t>
  </si>
  <si>
    <t>DAŇOVÉ PRÍJMY SPOLU</t>
  </si>
  <si>
    <t>Dane z príjmov, ziskov a kapitál. majetku</t>
  </si>
  <si>
    <t>11xxxx</t>
  </si>
  <si>
    <t>Výnos dane z príjmov poukázaný územnej samospráve
Daň z príjmov fyzických osôb</t>
  </si>
  <si>
    <t>Daň z majetku</t>
  </si>
  <si>
    <t>12xxxx</t>
  </si>
  <si>
    <t>Daň z nehnuteľností PO a FO</t>
  </si>
  <si>
    <t>Dane za špecifické služby</t>
  </si>
  <si>
    <t>13xxxx</t>
  </si>
  <si>
    <t>Za psa</t>
  </si>
  <si>
    <t>Za predajné automaty</t>
  </si>
  <si>
    <t>Za vjazd a zotr. vozidiel v hist.časti mesta</t>
  </si>
  <si>
    <t>Za ubytovanie/pobyt</t>
  </si>
  <si>
    <t>Za užívanie verejného priestranstva</t>
  </si>
  <si>
    <t xml:space="preserve">Za komunálny odpad </t>
  </si>
  <si>
    <t>NEDAŇOVÉ PRÍJMY SPOLU</t>
  </si>
  <si>
    <t>Príjmy z podnik. a z vlastníctva majetku</t>
  </si>
  <si>
    <t>21xxxx</t>
  </si>
  <si>
    <t>Príjmy ostatné /nájom pozemkov,vrátane cintorín. poplatkov/</t>
  </si>
  <si>
    <t>Z parkovného</t>
  </si>
  <si>
    <t>Z prenajatých budov, priestorov a objektov</t>
  </si>
  <si>
    <t>Z prenájmu bytov -BPN</t>
  </si>
  <si>
    <t>Z prenajatých nebytových  priestorov DKN</t>
  </si>
  <si>
    <t>Z prenajatých  nebytových priestorov MŠ</t>
  </si>
  <si>
    <t>Administratívne poplatky a platby</t>
  </si>
  <si>
    <t>22xxxx</t>
  </si>
  <si>
    <t>Administratívne poplatky /správne poplatky/</t>
  </si>
  <si>
    <t>Za porušenie predpisov</t>
  </si>
  <si>
    <t>Z predaja výrobkov, tovarov a služieb</t>
  </si>
  <si>
    <t>Za školy a školské zariadenia</t>
  </si>
  <si>
    <t>Za znečistenie ovzdušia</t>
  </si>
  <si>
    <t>Úroky z domácich pôžičiek a vkladov</t>
  </si>
  <si>
    <t>24xxxx</t>
  </si>
  <si>
    <t>Z vkladov</t>
  </si>
  <si>
    <t>Iné nedaňové príjmy</t>
  </si>
  <si>
    <t>29xxxx</t>
  </si>
  <si>
    <t>Výťažok z výherných automatov</t>
  </si>
  <si>
    <t>Z  dobropisov</t>
  </si>
  <si>
    <t>2xxxxx</t>
  </si>
  <si>
    <t>Vlastné príjmy rozpčtových oragnizácií /bez RK/</t>
  </si>
  <si>
    <t>Z vratiek</t>
  </si>
  <si>
    <t>Transfery - bežné</t>
  </si>
  <si>
    <t>312xxx</t>
  </si>
  <si>
    <t>Dotácia na stavebný úrad</t>
  </si>
  <si>
    <t>Dotácia na miestne komunikácie</t>
  </si>
  <si>
    <t>Dotácia ÚPSVaR- §54a-MŠ</t>
  </si>
  <si>
    <t>Dotácia na aktiváčne práce</t>
  </si>
  <si>
    <t>Príspevok na chránenú dielňu</t>
  </si>
  <si>
    <t>Dotácia na úseku matrík</t>
  </si>
  <si>
    <t>Dotácia na voľby+referendum</t>
  </si>
  <si>
    <t>Dotácia na úseku hlásenia pobytu občanov a registra obyvateľov SR</t>
  </si>
  <si>
    <t xml:space="preserve">Príspevok pre žiakov zo sociálne  znevýhodneného prostredia </t>
  </si>
  <si>
    <t>Dotácia na záškoláctvo</t>
  </si>
  <si>
    <t>Dotácia na úseku starostlivosti o životné prostredie</t>
  </si>
  <si>
    <t>Normatívny príspevok pre základné školy</t>
  </si>
  <si>
    <t>Implementácia projektových aktivít z ESF</t>
  </si>
  <si>
    <t>Príspevok pre školský úrad</t>
  </si>
  <si>
    <t>Príspevok na lyžiarský kurz</t>
  </si>
  <si>
    <t>Príspevok na školu v prírode</t>
  </si>
  <si>
    <t>Dotácia na učebné pomôcky - ÚPSVaR</t>
  </si>
  <si>
    <t xml:space="preserve">Grant -  technické vybevenie MŚ </t>
  </si>
  <si>
    <t xml:space="preserve"> Na dopravné</t>
  </si>
  <si>
    <t>Dotácia na vzdelávacie poukazy</t>
  </si>
  <si>
    <t>Dotácia na učebnice</t>
  </si>
  <si>
    <t>Dotácia na podporu výchovy k stravovacím návykom -ÚPSVaR</t>
  </si>
  <si>
    <t>Dotácia pre MŠ - posledný ročník</t>
  </si>
  <si>
    <t>Dotácia ŠFRB</t>
  </si>
  <si>
    <t>Dotácia na asistenta učiteľa</t>
  </si>
  <si>
    <t>Dotácia pre CVČ - od subjektov verejnej správy</t>
  </si>
  <si>
    <t>Transfer pre CSS</t>
  </si>
  <si>
    <t>311xxx</t>
  </si>
  <si>
    <t>Dotácia  na zabezpečenie materiálno-technického vybavenia DHZO</t>
  </si>
  <si>
    <t>Dotácia-  EFRR Program Interreg  V-A Poľsko-Slovensko</t>
  </si>
  <si>
    <t xml:space="preserve">Dotácia MVSR - Ukrajina ubytovanie </t>
  </si>
  <si>
    <t>Dotácia MŽP na nízkouhlíkovú stratégiu</t>
  </si>
  <si>
    <t>Dotácia z Enviromentálneho fondu</t>
  </si>
  <si>
    <t>Príspevky obcí na spoločný úrad</t>
  </si>
  <si>
    <t>Bežné príjmy spolu:</t>
  </si>
  <si>
    <r>
      <rPr>
        <b/>
        <sz val="11"/>
        <rFont val="Arial Narrow"/>
        <family val="2"/>
        <charset val="238"/>
      </rPr>
      <t>Kapitálové</t>
    </r>
    <r>
      <rPr>
        <sz val="11"/>
        <rFont val="Arial Narrow"/>
        <family val="2"/>
        <charset val="238"/>
      </rPr>
      <t xml:space="preserve"> </t>
    </r>
    <r>
      <rPr>
        <b/>
        <sz val="11"/>
        <rFont val="Arial Narrow"/>
        <family val="2"/>
        <charset val="238"/>
      </rPr>
      <t>príjmy</t>
    </r>
  </si>
  <si>
    <t>Príjem z predaja pozemkov</t>
  </si>
  <si>
    <t>23xxxx</t>
  </si>
  <si>
    <t>Transféry - kapitálové</t>
  </si>
  <si>
    <t>32xxxx</t>
  </si>
  <si>
    <t>Kapitálové príjmy spolu</t>
  </si>
  <si>
    <t>Bežné výdavky</t>
  </si>
  <si>
    <t>01.1.1</t>
  </si>
  <si>
    <t>Výdavky MsÚ a MsZ</t>
  </si>
  <si>
    <t>61xxxx</t>
  </si>
  <si>
    <t>Mzdy,platy a ost.osobné vyrovnania</t>
  </si>
  <si>
    <t>62xxxx</t>
  </si>
  <si>
    <t>Poistné a príspevky do fondov</t>
  </si>
  <si>
    <t>63xxxx</t>
  </si>
  <si>
    <t>Tovary a služby</t>
  </si>
  <si>
    <t>Cestovné náhrady</t>
  </si>
  <si>
    <t>Energie</t>
  </si>
  <si>
    <t>Vodné a stočné</t>
  </si>
  <si>
    <t>Poštové  služby</t>
  </si>
  <si>
    <t>Telekomunikačné služby</t>
  </si>
  <si>
    <t>Komunikačná infraštruktúra</t>
  </si>
  <si>
    <t>Interierové vybavenie</t>
  </si>
  <si>
    <t>Výpočtová technika</t>
  </si>
  <si>
    <t>Telekomunikačná technika</t>
  </si>
  <si>
    <t>Prevádzkové stroje,prístroje,zariadenie,technika a náradie</t>
  </si>
  <si>
    <t>Všeobecný materiál</t>
  </si>
  <si>
    <t>Softvare a licencie</t>
  </si>
  <si>
    <t>Knihy, časopisy a noviny</t>
  </si>
  <si>
    <t>Reprezentačné</t>
  </si>
  <si>
    <t>Licencia - autorské práva</t>
  </si>
  <si>
    <t xml:space="preserve">Palivo,oleje,mazivá,špeciálne kvapaliny </t>
  </si>
  <si>
    <t>Servis,údržba,opravy a výdavky s tým spojené</t>
  </si>
  <si>
    <t>Poistenie (povinné+havarijné)</t>
  </si>
  <si>
    <t>Prepravné a prenájom vozidiel</t>
  </si>
  <si>
    <t xml:space="preserve">Karty,známky,poplatky </t>
  </si>
  <si>
    <t>Údržba interierového vybavenia-nábytku</t>
  </si>
  <si>
    <t>Údržba výpočtovej techniky vrátane softvéru</t>
  </si>
  <si>
    <t>Údržba telekomunikačnej techniky</t>
  </si>
  <si>
    <t>Údržba prevádzkových strojov,prístrojov a zariadení</t>
  </si>
  <si>
    <t>Údržba budov, oprava priestorov suterénu MsÚ</t>
  </si>
  <si>
    <t>Nájomné ( pozemky LESY SR,SPF)</t>
  </si>
  <si>
    <t>Nájomné kop.strojov</t>
  </si>
  <si>
    <t>Nájomné na program dražieb,softveru</t>
  </si>
  <si>
    <t>Školenia,kurzy,semináre</t>
  </si>
  <si>
    <t>Konkurzy a súťaže</t>
  </si>
  <si>
    <t>Propagácia a reklama,web.stránka</t>
  </si>
  <si>
    <t>Všeobecné služby</t>
  </si>
  <si>
    <t>Špeciálne služby</t>
  </si>
  <si>
    <t>Náhrady (preventívne prehliadky)</t>
  </si>
  <si>
    <t>Štúdie,expertízy,posudky</t>
  </si>
  <si>
    <t>Poplatky,odvody,dane,clá</t>
  </si>
  <si>
    <t>Stravovanie</t>
  </si>
  <si>
    <t>Poistné (majetok,poist. zodpovednosti)</t>
  </si>
  <si>
    <t>Prídel do sociálneho fondu</t>
  </si>
  <si>
    <t>Kolky</t>
  </si>
  <si>
    <t>Príspevok na rekreačné poukazy</t>
  </si>
  <si>
    <t>Odmeny a príspevky (poslanci,komisie)</t>
  </si>
  <si>
    <t>Odmeny na základe dohôd o vykonaní práce</t>
  </si>
  <si>
    <t>Dane a miestne poplatky</t>
  </si>
  <si>
    <t>Bežné transfery</t>
  </si>
  <si>
    <t>64xxxx</t>
  </si>
  <si>
    <t>Príspevok mesta na spoločný úrad</t>
  </si>
  <si>
    <t>Náhrady príjmu za nemoc</t>
  </si>
  <si>
    <t>Stavebný úrad</t>
  </si>
  <si>
    <t>Mzdy,platy a ost. osob. vyrovnania</t>
  </si>
  <si>
    <t>Ostatné výdavky na činnosť</t>
  </si>
  <si>
    <t>Obce</t>
  </si>
  <si>
    <t xml:space="preserve">Dotácia - evidencia obyvateľstva </t>
  </si>
  <si>
    <t>Dotácia na registráciu adries, PREGOP</t>
  </si>
  <si>
    <t>01 1 2</t>
  </si>
  <si>
    <t>Finančná a rozpočtová oblasť</t>
  </si>
  <si>
    <t>Auditorské služby</t>
  </si>
  <si>
    <t>Bankové poplatky</t>
  </si>
  <si>
    <t>01 3 3</t>
  </si>
  <si>
    <t>Matričný úrad</t>
  </si>
  <si>
    <t xml:space="preserve">Mzdy,platy a ost.osob.vyrovnania </t>
  </si>
  <si>
    <t xml:space="preserve">01 6 0 </t>
  </si>
  <si>
    <t>Voľby a sčítanie obyvateľov</t>
  </si>
  <si>
    <t xml:space="preserve">Voľby </t>
  </si>
  <si>
    <t>01 7 0</t>
  </si>
  <si>
    <t>Transakcie verejného dlhu</t>
  </si>
  <si>
    <t>65xxxx</t>
  </si>
  <si>
    <t>Úroky z úveru -16b.j.Komenského II.etapa</t>
  </si>
  <si>
    <t>03 1 0</t>
  </si>
  <si>
    <t>Policajné služby</t>
  </si>
  <si>
    <t>z toho výdavky na činnosť MsP spolu</t>
  </si>
  <si>
    <t>Mzdy, platy a ostatné osobné vyrovnania</t>
  </si>
  <si>
    <t xml:space="preserve">Protidrogová prevencia </t>
  </si>
  <si>
    <t>Odchodné, nemocenské</t>
  </si>
  <si>
    <t>Členské príspevky</t>
  </si>
  <si>
    <t>Chránená dielňa</t>
  </si>
  <si>
    <t>Nemocenské dávky</t>
  </si>
  <si>
    <t>03 2 0</t>
  </si>
  <si>
    <t>Požiarna ochrana</t>
  </si>
  <si>
    <t>Materiálno technické vybavenie DHZO</t>
  </si>
  <si>
    <t>04 5 1</t>
  </si>
  <si>
    <t>Cestná doprava</t>
  </si>
  <si>
    <t>6xxxxx</t>
  </si>
  <si>
    <t>ŠSÚ pre miestne komunikácie</t>
  </si>
  <si>
    <t>Príspevok   TS</t>
  </si>
  <si>
    <t>Konkurzy, súťaže</t>
  </si>
  <si>
    <t>Oprava  ul. Slobody</t>
  </si>
  <si>
    <t>Oprava ul. Kamenická</t>
  </si>
  <si>
    <t>05.1.0</t>
  </si>
  <si>
    <t>Nakladanie s odpadmi</t>
  </si>
  <si>
    <t xml:space="preserve">Triedenie odpadu-nákup vriec, služby </t>
  </si>
  <si>
    <t>Enviromentálny fond</t>
  </si>
  <si>
    <t>Príspevok TS</t>
  </si>
  <si>
    <t>Odber, preprava a likvidácia  komunálneho odpadu</t>
  </si>
  <si>
    <t>Príspevok TS- likvidácia nelegálnych skládok</t>
  </si>
  <si>
    <t>05.6.0.</t>
  </si>
  <si>
    <t>Starostlivosť o životné prostredie</t>
  </si>
  <si>
    <t>Prenesený výkon na úseku starostlivosti o životné prostredie</t>
  </si>
  <si>
    <t>Projekt "Nízkouhlíková stratégia mesta  Námestovo"</t>
  </si>
  <si>
    <t>Monitorovacia správa -"Nízkouhlíková stratégia"</t>
  </si>
  <si>
    <t>06.1.0</t>
  </si>
  <si>
    <t>Rozvoj bývania</t>
  </si>
  <si>
    <t>ŠFRB mzdy</t>
  </si>
  <si>
    <t>ŠFRB fondy</t>
  </si>
  <si>
    <t>ŠFRB tovary a služby</t>
  </si>
  <si>
    <t>Správa bytov Bytovým podnikom</t>
  </si>
  <si>
    <t>06.2.0.</t>
  </si>
  <si>
    <t>Rozvoj obcí</t>
  </si>
  <si>
    <t>VPP mzdy</t>
  </si>
  <si>
    <t>VPP fondy</t>
  </si>
  <si>
    <t>VPP tovary a služby</t>
  </si>
  <si>
    <t>VPP- nemocenské dávky</t>
  </si>
  <si>
    <t>Pozemkové úpravy  Vojenské 1</t>
  </si>
  <si>
    <t>Pozemkové úpravy Vojenské 2</t>
  </si>
  <si>
    <t>Pozemkové úpravy , Brehy</t>
  </si>
  <si>
    <t>Pozemkové úpravy Čerchle</t>
  </si>
  <si>
    <t>Aktiváčne práce</t>
  </si>
  <si>
    <t xml:space="preserve">Príspevok TS </t>
  </si>
  <si>
    <t>Urbanistická štúdia - transformácia Nábrežia</t>
  </si>
  <si>
    <t>Územný plán zóny Transformácia Nábrežia</t>
  </si>
  <si>
    <t>Rekonštrukcia ÚK v BD ul. Komenského č.509 a 510</t>
  </si>
  <si>
    <t>Osadenie značiek v okolí Or. Priehrady</t>
  </si>
  <si>
    <t>Údržba verejného priestranstva</t>
  </si>
  <si>
    <t>Odstránenie železobetónových prvkov na VP sídlisku Brehy</t>
  </si>
  <si>
    <t>Regenerácia vnútroblokov pri BD 65,66,67 ul,ČK</t>
  </si>
  <si>
    <t>Monitorovacia správy</t>
  </si>
  <si>
    <t>Mobiliár pri BD č. 509 Komenského</t>
  </si>
  <si>
    <t>Výsadba solitérnych stromov, ihličnanov a rozvolnenej výsadby</t>
  </si>
  <si>
    <t>Oprava asfaltovej plochy ihriska na ul.Komenského</t>
  </si>
  <si>
    <t>Propagácia a reklama</t>
  </si>
  <si>
    <t>06.4.0.</t>
  </si>
  <si>
    <t>Verejné osvetlenie</t>
  </si>
  <si>
    <t>EE verejné osvetlenie</t>
  </si>
  <si>
    <t>Vodné, stočné námestie</t>
  </si>
  <si>
    <t>06.6.0.</t>
  </si>
  <si>
    <t>Bývanie a obč. vyb. inde neklasifikovaná</t>
  </si>
  <si>
    <t>Vodné, stočné</t>
  </si>
  <si>
    <t>08.1.0.</t>
  </si>
  <si>
    <t>Rekreačné a športové služby</t>
  </si>
  <si>
    <t>Dotácia -Mestský športový klub Námestovo</t>
  </si>
  <si>
    <t>Dotácia -Telovýchovná jednota Oravan Námestovo</t>
  </si>
  <si>
    <t>08.2.0.</t>
  </si>
  <si>
    <t>Kultúrne služby</t>
  </si>
  <si>
    <t>Dotácia na činnosť vo výške inkasovaného nájmu</t>
  </si>
  <si>
    <t>Príspevok na činnosť DKN</t>
  </si>
  <si>
    <t>08.3.0.</t>
  </si>
  <si>
    <t>Vysielacie vydavateľské služby</t>
  </si>
  <si>
    <t xml:space="preserve">Príspevok  TS </t>
  </si>
  <si>
    <t>08.4.0.</t>
  </si>
  <si>
    <t>Náboženské a iné spoločenské služby</t>
  </si>
  <si>
    <t>Cintorín elektrika, voda</t>
  </si>
  <si>
    <t xml:space="preserve">Kultúrne,spoločenské a vzdelávacie aktivity mesta </t>
  </si>
  <si>
    <t>Kultúrne akcie mesta -MAPOZ</t>
  </si>
  <si>
    <t>Aktivity dôchodcov MO JD a  KJ Námestovo</t>
  </si>
  <si>
    <t>Dotácia - Rímsko katolícka cirkev Námestovo</t>
  </si>
  <si>
    <t>Členské ZMOS</t>
  </si>
  <si>
    <t>Členské ZMOS - e-government</t>
  </si>
  <si>
    <t>Členské ZMOBO, Klaster Orava</t>
  </si>
  <si>
    <t>Členské Miestna akčna skupina Biela Orava</t>
  </si>
  <si>
    <t>Členské RVC Martin</t>
  </si>
  <si>
    <t>Členské agentúra SEVER</t>
  </si>
  <si>
    <t>Členské Združenie región Beskydy</t>
  </si>
  <si>
    <t>Členské komunálne asociácie</t>
  </si>
  <si>
    <t>Dotácia na Oravský festival tanca a pohybu</t>
  </si>
  <si>
    <t>Dotácia na Divadelný festival na Slanickom ostrove</t>
  </si>
  <si>
    <t>Dotácia na premiéru divadelnej inscenácie</t>
  </si>
  <si>
    <t>Dotácia- Slovenský zväz drobnochovateľov</t>
  </si>
  <si>
    <t>09.1.1</t>
  </si>
  <si>
    <t>Školský úrad</t>
  </si>
  <si>
    <t>Mzdy,platy a ost. osobné vyrovnania</t>
  </si>
  <si>
    <t>09.1.1.</t>
  </si>
  <si>
    <t>Predškolská výchova - MŠ</t>
  </si>
  <si>
    <t>Dotácia- OZ Detské centrum Rozprávkovo</t>
  </si>
  <si>
    <t>Dotácia -  MŠ Jančová</t>
  </si>
  <si>
    <t>Dotácia ÚPSVaR- §52a-MŠ</t>
  </si>
  <si>
    <t>Nemocenské dávky, odchodné</t>
  </si>
  <si>
    <t>Dotácia na výchovu a vzdelávanie MŠ posledný ročník</t>
  </si>
  <si>
    <t>Technické vybavenie MŠ Veterná</t>
  </si>
  <si>
    <t>Projekt - "Múdre hranie" - depozit</t>
  </si>
  <si>
    <t xml:space="preserve">Údržba školských budov  </t>
  </si>
  <si>
    <t>09.1.2.</t>
  </si>
  <si>
    <t>Základné vzdelanie</t>
  </si>
  <si>
    <t>ZŠ Komenského - presené kompetencie(bez RK)</t>
  </si>
  <si>
    <t>Sociálne znevýhodneného prostredie (bez RK)</t>
  </si>
  <si>
    <t>Na  dopravu (bez RK)</t>
  </si>
  <si>
    <t>Vzdelávacie poukazy(bez RK)</t>
  </si>
  <si>
    <t>Školský klub(bez RK)</t>
  </si>
  <si>
    <t>Zariadenie školského stravovania (bez RK)</t>
  </si>
  <si>
    <t>Plavecký výcvik(bez RK)</t>
  </si>
  <si>
    <t>Na údržbu ihriska (bez RK)</t>
  </si>
  <si>
    <t>Osobné náklady na asistenta učiteľa (bez RK)</t>
  </si>
  <si>
    <t>Na lyžiarský kurz (bez RK)</t>
  </si>
  <si>
    <t>Na učebnice /bez RK/</t>
  </si>
  <si>
    <t>Podpora výchovy k stravovacím návykom -ÚPSVaR (bez RK)</t>
  </si>
  <si>
    <t>Implementácia projektových aktivít z ESF-MPC NP</t>
  </si>
  <si>
    <t>Škola v prírode (bez RK)</t>
  </si>
  <si>
    <t>Vlastné príjmy (bez RK)</t>
  </si>
  <si>
    <t>Na dopravu - depozit</t>
  </si>
  <si>
    <t>Grant - "Výnimočné školy" - depozit</t>
  </si>
  <si>
    <t>637037</t>
  </si>
  <si>
    <t>Vratka nevyčerpanej dotácie- stravné</t>
  </si>
  <si>
    <t>642014</t>
  </si>
  <si>
    <t>Stravné- diéta</t>
  </si>
  <si>
    <t>Monitorovacia správa -odborné učebne</t>
  </si>
  <si>
    <t>ZŠ Slnečná -prenesené kompetencie (bez RK)</t>
  </si>
  <si>
    <t>Učebné pomôcky (bez RK)</t>
  </si>
  <si>
    <t>Na dopravu (bez RK)</t>
  </si>
  <si>
    <t>Vzdelávacie poukazy (bez RK)</t>
  </si>
  <si>
    <t>Školský klub (bez RK)</t>
  </si>
  <si>
    <t>Lyžiarský kurz (bez RK)</t>
  </si>
  <si>
    <t>Plavecký výcvik (bez RK)</t>
  </si>
  <si>
    <t>Škola v prírode bez RK)</t>
  </si>
  <si>
    <t>637002</t>
  </si>
  <si>
    <t>Vybavenie špeciálnych učební</t>
  </si>
  <si>
    <t>Monitorovacia správa -odborné učebne, knižnica</t>
  </si>
  <si>
    <t>09.1.2.1.</t>
  </si>
  <si>
    <t>Cirkevná základná škola</t>
  </si>
  <si>
    <t>Dotácia  na plavecký výcvik</t>
  </si>
  <si>
    <t>09.5.0.1.</t>
  </si>
  <si>
    <t>Základná umelecká škola</t>
  </si>
  <si>
    <t>Dotácia na činnosť ZUŠ Ignáca Kolčáka (bez RK)</t>
  </si>
  <si>
    <t>Dotácia - Súkromná ZUŠ Fernezová</t>
  </si>
  <si>
    <t xml:space="preserve">Dotácia - Súkromná ZUŠ Babuliaková </t>
  </si>
  <si>
    <t>ŠKD + Cirkevná ZŠ</t>
  </si>
  <si>
    <t>Školský klub - Cirkevná základná škola sv.Gorazda</t>
  </si>
  <si>
    <t>09.5.0.2.</t>
  </si>
  <si>
    <t>Centrum voľného času Maják (bez RK)</t>
  </si>
  <si>
    <t>Dotácia na činnosť CVČ Maják</t>
  </si>
  <si>
    <t xml:space="preserve">Vlastné príjmy </t>
  </si>
  <si>
    <t>Dotácia od subjektov verejnej správy</t>
  </si>
  <si>
    <t>09 6 0</t>
  </si>
  <si>
    <t>Vedľajšie služby v školstve</t>
  </si>
  <si>
    <t>Dotácia -Centrum špeciálno -pedagogického poradenstva ICM Orava</t>
  </si>
  <si>
    <t>Dotácia- Centrum špeciálno -pedagogického poradenstva Fonema</t>
  </si>
  <si>
    <t>10.</t>
  </si>
  <si>
    <t>Sociálne zabezpečenie</t>
  </si>
  <si>
    <t>Príspevok na činnosť pre Centrum sociálnych služieb</t>
  </si>
  <si>
    <t>Príspevok na činnosť ŠR - pre Centrum sociálnych služieb</t>
  </si>
  <si>
    <t>Vrátenie nevyčerpaného príspevku CSS a nocľaháreň</t>
  </si>
  <si>
    <t xml:space="preserve">Výmena dverí v Domove sociálnych služieb </t>
  </si>
  <si>
    <t>Príspevok-denný stacionár SKCH</t>
  </si>
  <si>
    <t>10.4.0.</t>
  </si>
  <si>
    <t xml:space="preserve">Ďalšie soc.služby - rodina a deti </t>
  </si>
  <si>
    <t>Rodinné prídavky - záškoláctvo</t>
  </si>
  <si>
    <t>Jednorazová dávka a mimoriadna dávka</t>
  </si>
  <si>
    <t>10.7.0.</t>
  </si>
  <si>
    <t>Sociálna pomoc občanom v hmotnej a soc. núdzi</t>
  </si>
  <si>
    <t>Pochovávanie na trovy obce</t>
  </si>
  <si>
    <t>Podpora výchovy k stravovacím návykom ŠŠI</t>
  </si>
  <si>
    <t>Vratka - stravné ŠR</t>
  </si>
  <si>
    <t xml:space="preserve"> Ubytovanie odídencov z Ukrajiny</t>
  </si>
  <si>
    <t>SŠI - učebné pomôcky</t>
  </si>
  <si>
    <t>Bežné výdavky spolu:</t>
  </si>
  <si>
    <t>Kapitálové výdavky:</t>
  </si>
  <si>
    <t>01.1.1.</t>
  </si>
  <si>
    <t>Výdavky Mestského úradu</t>
  </si>
  <si>
    <t>71xxxx</t>
  </si>
  <si>
    <t>Nákup pozemkov na vysporiadanie ciest</t>
  </si>
  <si>
    <t>Nákup budovy nachádzajúcej sa na par.č. 1004/2 Tribúna a pozemku par.č. 1002</t>
  </si>
  <si>
    <t>Nákup pozemkov na rozvoj areálu ZŠ Komenského podľa ÚP</t>
  </si>
  <si>
    <t>Ostatné kapitálové výdavky</t>
  </si>
  <si>
    <t>Obstaranie nehmotného majetku</t>
  </si>
  <si>
    <t xml:space="preserve">Rekonštrukcia nebytových priestrov Komenského 509 </t>
  </si>
  <si>
    <t>04.5.1</t>
  </si>
  <si>
    <t>Doprava</t>
  </si>
  <si>
    <t>Náučný chodník 2,5x2100 so spevneným povrchom, mobiliár</t>
  </si>
  <si>
    <t>Náučný chodník 2,5x350 metrov od parcely C 1861/6 po parcelu  C 1862/5</t>
  </si>
  <si>
    <t>Vybudovanie parkoviska pri MŠK na ul. Bernolákova</t>
  </si>
  <si>
    <t>PPD časť ul.Poľanová a zokruhovanie ul.Brezová</t>
  </si>
  <si>
    <t>PPD  Prepojenie sídliska Brehy s cestou 1/78 v zmysle ÚGD</t>
  </si>
  <si>
    <t>Zjednosmernenie dopravy- ul. Hattalova a Bernolákova v zmysle ÚGD</t>
  </si>
  <si>
    <t xml:space="preserve">Osadenie značiek v okolí Or.Priehrady </t>
  </si>
  <si>
    <t>Prípravna a projekt. dokument. prepojenia ul. Ľ.Štúra so Saleziánmi</t>
  </si>
  <si>
    <t>Vybudovanie ul. Lúčná</t>
  </si>
  <si>
    <t>Rekonštrukcia ul. Slnečná</t>
  </si>
  <si>
    <t>Rekonštrukcia ul. Rázusová</t>
  </si>
  <si>
    <t xml:space="preserve">Vybudovanie ul. Slanická časť Hlinisko </t>
  </si>
  <si>
    <t>Rekonštrukcia ul. 9. Mája</t>
  </si>
  <si>
    <t>Rekonštrukcia chodníkov na ul. 1.Mája</t>
  </si>
  <si>
    <t>05 1 0</t>
  </si>
  <si>
    <t>Prístrešok na kontajnery ul. Severná</t>
  </si>
  <si>
    <t>Prístrešok na kontajnery ul. ČK,Slnečná,Komenského,</t>
  </si>
  <si>
    <t>Vybudovanie kontajnerových stojísk v lokalite Studnička, Slanická Osada a  Záhradky</t>
  </si>
  <si>
    <t>Vybudovanie prekládkovej stanice TKO</t>
  </si>
  <si>
    <t xml:space="preserve">Vybudovanie špeciálnych zber.nádob na recykláciu cigaretových filtrov v lokalite  </t>
  </si>
  <si>
    <t>Nábrežie Or. Priehrady</t>
  </si>
  <si>
    <t>Generel zelene</t>
  </si>
  <si>
    <t>Vybudovanie oddychovej zóny - Čerchle</t>
  </si>
  <si>
    <t>Realizácia inžinierských sieti v lokalite Čerchle voda, kanál</t>
  </si>
  <si>
    <t>Projektová  dokumentácia inžinierských sietí Vojenské 1</t>
  </si>
  <si>
    <t>Komplexná oprava Námestia  P.O. Hviezdoslava</t>
  </si>
  <si>
    <t xml:space="preserve">Revitalizácia vnútroblokov na sídlisku Bernolákova - Komenského </t>
  </si>
  <si>
    <t>Regenerácia vnútroblokov sídlisk v meste Námestovo- IROP</t>
  </si>
  <si>
    <t>Modernizácia umelej trávy v areáli MŠK</t>
  </si>
  <si>
    <t>Realizácia športovej haly - I. fáza</t>
  </si>
  <si>
    <t>7xxxxx</t>
  </si>
  <si>
    <t>Transfer - PPD cyklotrasa okolo Oravskej priehrady</t>
  </si>
  <si>
    <t>PPD plynofikácie Čerchle ul. Kvetná a Lesná</t>
  </si>
  <si>
    <t>PPD na výstavbu športovej haly pri ZŠ, Komenského 495/33</t>
  </si>
  <si>
    <t>Dom smútku - rekonštrukcia fasády</t>
  </si>
  <si>
    <t>06. 4. 0</t>
  </si>
  <si>
    <t>PPD verejného osvetlenie Slanica</t>
  </si>
  <si>
    <t xml:space="preserve">Súťaž návrhov - Domu kultúry - PPD </t>
  </si>
  <si>
    <t>Nadstavba MŠ, Veterná 159 - IROP - PO2-SC221-2021-67</t>
  </si>
  <si>
    <t>Obstaranie prevádzkových strojov ZŠS Komenského</t>
  </si>
  <si>
    <t>Rekonštrukcia podkrovných priestorov ZŠ, Slnenčná 168/28</t>
  </si>
  <si>
    <t>Vybavenie odborných učební a školskej knižnice  ZŠ Slnečná</t>
  </si>
  <si>
    <t>Mobiliár pri multifunkčnom ihrisku par.č.1131/10</t>
  </si>
  <si>
    <t>Kapitálové výdavky spolu</t>
  </si>
  <si>
    <t>Finančné operácie príjmové:</t>
  </si>
  <si>
    <t>Prevod z rezervného fondu</t>
  </si>
  <si>
    <t>453</t>
  </si>
  <si>
    <t>ZŠ Komenského zapojenie - ŠR</t>
  </si>
  <si>
    <t>ZŠ Komenského - grant  "Výnimočné školy"</t>
  </si>
  <si>
    <t>ZŠ Slnečná zapojenie - ŠR</t>
  </si>
  <si>
    <t>SŠI zapojenie - ŠR</t>
  </si>
  <si>
    <t>Projekt   "Múdre hranie"</t>
  </si>
  <si>
    <t>Finančné operácie príjmové spolu</t>
  </si>
  <si>
    <t>Finančné operácie výdavkové:</t>
  </si>
  <si>
    <t>82xxxx</t>
  </si>
  <si>
    <t>Splácanie úveru - 16 b.j. Komenského II. etapa</t>
  </si>
  <si>
    <t>Finančné operácie výdavkové spolu</t>
  </si>
  <si>
    <t>Plnenie rozpočtového hospodárenia:</t>
  </si>
  <si>
    <t>Príjmy bežného rozpočtu:</t>
  </si>
  <si>
    <t>Príjmy kapitálového rozpočtu:</t>
  </si>
  <si>
    <t>Výdavky bežného rozpočtu:</t>
  </si>
  <si>
    <t>Výdavky kapitálového rozpočtu:</t>
  </si>
  <si>
    <t>Výsledok rozpočtového hospodárenia</t>
  </si>
  <si>
    <t>Rekapitulácia:</t>
  </si>
  <si>
    <t>Bežné príjmy</t>
  </si>
  <si>
    <t>Kapitálové príjmy</t>
  </si>
  <si>
    <t>Finančné operácie príjmové</t>
  </si>
  <si>
    <t>Rozpočtové príjmy spolu</t>
  </si>
  <si>
    <t>Kapitálové výdavky</t>
  </si>
  <si>
    <t>Finančné operácie výdavkové</t>
  </si>
  <si>
    <t>Rozpočtové výdavky spolu</t>
  </si>
  <si>
    <t>Návrh zmeny rozpočtu č.4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</si>
</sst>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sz val="12"/>
      <color indexed="8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b/>
      <i/>
      <sz val="11"/>
      <color indexed="8"/>
      <name val="Arial Narrow"/>
      <family val="2"/>
      <charset val="238"/>
    </font>
    <font>
      <b/>
      <i/>
      <sz val="11"/>
      <name val="Arial Narrow"/>
      <family val="2"/>
      <charset val="238"/>
    </font>
    <font>
      <sz val="10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color theme="1"/>
      <name val="Arial Narrow"/>
      <family val="2"/>
      <charset val="238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2"/>
      <name val="Arial Narrow"/>
      <family val="2"/>
      <charset val="238"/>
    </font>
    <font>
      <sz val="11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name val="Arial Narrow"/>
      <family val="2"/>
      <charset val="238"/>
    </font>
    <font>
      <sz val="12"/>
      <color rgb="FFFF0000"/>
      <name val="Arial Narrow"/>
      <family val="2"/>
      <charset val="238"/>
    </font>
    <font>
      <sz val="14"/>
      <color indexed="8"/>
      <name val="Arial Narrow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3">
    <xf numFmtId="0" fontId="0" fillId="0" borderId="0" xfId="0"/>
    <xf numFmtId="0" fontId="1" fillId="2" borderId="0" xfId="0" applyFont="1" applyFill="1" applyAlignment="1">
      <alignment wrapText="1"/>
    </xf>
    <xf numFmtId="0" fontId="2" fillId="2" borderId="1" xfId="0" applyFont="1" applyFill="1" applyBorder="1" applyAlignment="1">
      <alignment wrapText="1"/>
    </xf>
    <xf numFmtId="0" fontId="3" fillId="3" borderId="0" xfId="0" applyFont="1" applyFill="1" applyAlignment="1">
      <alignment wrapText="1"/>
    </xf>
    <xf numFmtId="0" fontId="2" fillId="2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1" fontId="2" fillId="2" borderId="3" xfId="0" applyNumberFormat="1" applyFont="1" applyFill="1" applyBorder="1" applyAlignment="1">
      <alignment wrapText="1"/>
    </xf>
    <xf numFmtId="0" fontId="1" fillId="2" borderId="4" xfId="0" applyFont="1" applyFill="1" applyBorder="1" applyAlignment="1">
      <alignment wrapText="1"/>
    </xf>
    <xf numFmtId="0" fontId="4" fillId="2" borderId="3" xfId="0" applyFont="1" applyFill="1" applyBorder="1" applyAlignment="1">
      <alignment wrapText="1"/>
    </xf>
    <xf numFmtId="0" fontId="5" fillId="3" borderId="5" xfId="0" applyFont="1" applyFill="1" applyBorder="1" applyAlignment="1">
      <alignment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wrapText="1"/>
    </xf>
    <xf numFmtId="1" fontId="4" fillId="2" borderId="3" xfId="0" applyNumberFormat="1" applyFont="1" applyFill="1" applyBorder="1" applyAlignment="1">
      <alignment wrapText="1"/>
    </xf>
    <xf numFmtId="0" fontId="1" fillId="2" borderId="3" xfId="0" applyFont="1" applyFill="1" applyBorder="1" applyAlignment="1">
      <alignment wrapText="1"/>
    </xf>
    <xf numFmtId="49" fontId="4" fillId="4" borderId="3" xfId="0" applyNumberFormat="1" applyFont="1" applyFill="1" applyBorder="1" applyAlignment="1">
      <alignment horizontal="right" wrapText="1"/>
    </xf>
    <xf numFmtId="0" fontId="5" fillId="4" borderId="3" xfId="0" applyFont="1" applyFill="1" applyBorder="1" applyAlignment="1">
      <alignment wrapText="1"/>
    </xf>
    <xf numFmtId="1" fontId="5" fillId="4" borderId="3" xfId="0" applyNumberFormat="1" applyFont="1" applyFill="1" applyBorder="1" applyAlignment="1">
      <alignment wrapText="1"/>
    </xf>
    <xf numFmtId="0" fontId="2" fillId="4" borderId="3" xfId="0" applyFont="1" applyFill="1" applyBorder="1" applyAlignment="1">
      <alignment wrapText="1"/>
    </xf>
    <xf numFmtId="1" fontId="4" fillId="4" borderId="3" xfId="0" applyNumberFormat="1" applyFont="1" applyFill="1" applyBorder="1" applyAlignment="1">
      <alignment wrapText="1"/>
    </xf>
    <xf numFmtId="0" fontId="1" fillId="4" borderId="3" xfId="0" applyFont="1" applyFill="1" applyBorder="1" applyAlignment="1">
      <alignment wrapText="1"/>
    </xf>
    <xf numFmtId="49" fontId="2" fillId="2" borderId="3" xfId="0" applyNumberFormat="1" applyFont="1" applyFill="1" applyBorder="1" applyAlignment="1">
      <alignment horizontal="right" wrapText="1"/>
    </xf>
    <xf numFmtId="0" fontId="3" fillId="3" borderId="3" xfId="0" applyFont="1" applyFill="1" applyBorder="1" applyAlignment="1">
      <alignment wrapText="1"/>
    </xf>
    <xf numFmtId="1" fontId="3" fillId="3" borderId="3" xfId="0" applyNumberFormat="1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49" fontId="4" fillId="2" borderId="3" xfId="0" applyNumberFormat="1" applyFont="1" applyFill="1" applyBorder="1" applyAlignment="1">
      <alignment horizontal="right" wrapText="1"/>
    </xf>
    <xf numFmtId="0" fontId="5" fillId="3" borderId="3" xfId="0" applyFont="1" applyFill="1" applyBorder="1" applyAlignment="1">
      <alignment wrapText="1"/>
    </xf>
    <xf numFmtId="1" fontId="5" fillId="3" borderId="3" xfId="0" applyNumberFormat="1" applyFont="1" applyFill="1" applyBorder="1" applyAlignment="1">
      <alignment wrapText="1"/>
    </xf>
    <xf numFmtId="2" fontId="4" fillId="2" borderId="3" xfId="0" applyNumberFormat="1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  <xf numFmtId="2" fontId="2" fillId="3" borderId="3" xfId="0" applyNumberFormat="1" applyFont="1" applyFill="1" applyBorder="1" applyAlignment="1">
      <alignment wrapText="1"/>
    </xf>
    <xf numFmtId="2" fontId="4" fillId="3" borderId="3" xfId="0" applyNumberFormat="1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1" fontId="1" fillId="2" borderId="3" xfId="0" applyNumberFormat="1" applyFont="1" applyFill="1" applyBorder="1" applyAlignment="1">
      <alignment wrapText="1"/>
    </xf>
    <xf numFmtId="1" fontId="2" fillId="3" borderId="3" xfId="0" applyNumberFormat="1" applyFont="1" applyFill="1" applyBorder="1" applyAlignment="1">
      <alignment wrapText="1"/>
    </xf>
    <xf numFmtId="0" fontId="4" fillId="3" borderId="3" xfId="0" applyFont="1" applyFill="1" applyBorder="1" applyAlignment="1">
      <alignment wrapText="1"/>
    </xf>
    <xf numFmtId="0" fontId="3" fillId="3" borderId="6" xfId="0" applyFont="1" applyFill="1" applyBorder="1" applyAlignment="1">
      <alignment wrapText="1"/>
    </xf>
    <xf numFmtId="0" fontId="3" fillId="3" borderId="7" xfId="0" applyFont="1" applyFill="1" applyBorder="1" applyAlignment="1">
      <alignment wrapText="1"/>
    </xf>
    <xf numFmtId="49" fontId="2" fillId="3" borderId="3" xfId="0" applyNumberFormat="1" applyFont="1" applyFill="1" applyBorder="1" applyAlignment="1">
      <alignment horizontal="right" wrapText="1"/>
    </xf>
    <xf numFmtId="0" fontId="1" fillId="3" borderId="3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49" fontId="7" fillId="2" borderId="3" xfId="0" applyNumberFormat="1" applyFont="1" applyFill="1" applyBorder="1" applyAlignment="1">
      <alignment horizontal="right" wrapText="1"/>
    </xf>
    <xf numFmtId="49" fontId="2" fillId="4" borderId="3" xfId="0" applyNumberFormat="1" applyFont="1" applyFill="1" applyBorder="1" applyAlignment="1">
      <alignment horizontal="right" wrapText="1"/>
    </xf>
    <xf numFmtId="0" fontId="3" fillId="3" borderId="5" xfId="0" applyFont="1" applyFill="1" applyBorder="1" applyAlignment="1">
      <alignment wrapText="1"/>
    </xf>
    <xf numFmtId="49" fontId="2" fillId="5" borderId="3" xfId="0" applyNumberFormat="1" applyFont="1" applyFill="1" applyBorder="1" applyAlignment="1">
      <alignment horizontal="right" wrapText="1"/>
    </xf>
    <xf numFmtId="0" fontId="5" fillId="5" borderId="3" xfId="0" applyFont="1" applyFill="1" applyBorder="1" applyAlignment="1">
      <alignment wrapText="1"/>
    </xf>
    <xf numFmtId="1" fontId="5" fillId="5" borderId="3" xfId="0" applyNumberFormat="1" applyFont="1" applyFill="1" applyBorder="1" applyAlignment="1">
      <alignment wrapText="1"/>
    </xf>
    <xf numFmtId="0" fontId="4" fillId="5" borderId="3" xfId="0" applyFont="1" applyFill="1" applyBorder="1" applyAlignment="1">
      <alignment wrapText="1"/>
    </xf>
    <xf numFmtId="1" fontId="4" fillId="5" borderId="3" xfId="0" applyNumberFormat="1" applyFont="1" applyFill="1" applyBorder="1" applyAlignment="1">
      <alignment wrapText="1"/>
    </xf>
    <xf numFmtId="0" fontId="8" fillId="5" borderId="3" xfId="0" applyFont="1" applyFill="1" applyBorder="1" applyAlignment="1">
      <alignment wrapText="1"/>
    </xf>
    <xf numFmtId="49" fontId="4" fillId="6" borderId="3" xfId="0" applyNumberFormat="1" applyFont="1" applyFill="1" applyBorder="1" applyAlignment="1">
      <alignment horizontal="right" wrapText="1"/>
    </xf>
    <xf numFmtId="0" fontId="5" fillId="6" borderId="3" xfId="0" applyFont="1" applyFill="1" applyBorder="1" applyAlignment="1">
      <alignment wrapText="1"/>
    </xf>
    <xf numFmtId="1" fontId="5" fillId="6" borderId="3" xfId="0" applyNumberFormat="1" applyFont="1" applyFill="1" applyBorder="1" applyAlignment="1">
      <alignment wrapText="1"/>
    </xf>
    <xf numFmtId="0" fontId="4" fillId="6" borderId="3" xfId="0" applyFont="1" applyFill="1" applyBorder="1" applyAlignment="1">
      <alignment wrapText="1"/>
    </xf>
    <xf numFmtId="1" fontId="4" fillId="6" borderId="3" xfId="0" applyNumberFormat="1" applyFont="1" applyFill="1" applyBorder="1" applyAlignment="1">
      <alignment wrapText="1"/>
    </xf>
    <xf numFmtId="0" fontId="2" fillId="6" borderId="3" xfId="0" applyFont="1" applyFill="1" applyBorder="1" applyAlignment="1">
      <alignment wrapText="1"/>
    </xf>
    <xf numFmtId="0" fontId="1" fillId="6" borderId="3" xfId="0" applyFont="1" applyFill="1" applyBorder="1" applyAlignment="1">
      <alignment wrapText="1"/>
    </xf>
    <xf numFmtId="1" fontId="7" fillId="3" borderId="3" xfId="0" applyNumberFormat="1" applyFont="1" applyFill="1" applyBorder="1" applyAlignment="1">
      <alignment wrapText="1"/>
    </xf>
    <xf numFmtId="0" fontId="3" fillId="3" borderId="8" xfId="0" applyFont="1" applyFill="1" applyBorder="1" applyAlignment="1">
      <alignment wrapText="1"/>
    </xf>
    <xf numFmtId="0" fontId="2" fillId="2" borderId="8" xfId="0" applyFont="1" applyFill="1" applyBorder="1" applyAlignment="1">
      <alignment wrapText="1"/>
    </xf>
    <xf numFmtId="0" fontId="8" fillId="6" borderId="3" xfId="0" applyFont="1" applyFill="1" applyBorder="1" applyAlignment="1">
      <alignment wrapText="1"/>
    </xf>
    <xf numFmtId="9" fontId="1" fillId="2" borderId="3" xfId="0" applyNumberFormat="1" applyFont="1" applyFill="1" applyBorder="1" applyAlignment="1">
      <alignment wrapText="1"/>
    </xf>
    <xf numFmtId="0" fontId="9" fillId="3" borderId="3" xfId="0" applyFont="1" applyFill="1" applyBorder="1" applyAlignment="1">
      <alignment wrapText="1"/>
    </xf>
    <xf numFmtId="49" fontId="3" fillId="3" borderId="3" xfId="0" applyNumberFormat="1" applyFont="1" applyFill="1" applyBorder="1" applyAlignment="1">
      <alignment horizontal="right" wrapText="1"/>
    </xf>
    <xf numFmtId="0" fontId="1" fillId="7" borderId="3" xfId="0" applyFont="1" applyFill="1" applyBorder="1" applyAlignment="1">
      <alignment wrapText="1"/>
    </xf>
    <xf numFmtId="49" fontId="3" fillId="2" borderId="3" xfId="0" applyNumberFormat="1" applyFont="1" applyFill="1" applyBorder="1" applyAlignment="1">
      <alignment horizontal="right" wrapText="1"/>
    </xf>
    <xf numFmtId="1" fontId="3" fillId="2" borderId="3" xfId="0" applyNumberFormat="1" applyFont="1" applyFill="1" applyBorder="1" applyAlignment="1">
      <alignment wrapText="1"/>
    </xf>
    <xf numFmtId="2" fontId="2" fillId="2" borderId="3" xfId="0" applyNumberFormat="1" applyFont="1" applyFill="1" applyBorder="1" applyAlignment="1">
      <alignment wrapText="1"/>
    </xf>
    <xf numFmtId="1" fontId="10" fillId="6" borderId="3" xfId="0" applyNumberFormat="1" applyFont="1" applyFill="1" applyBorder="1" applyAlignment="1">
      <alignment wrapText="1"/>
    </xf>
    <xf numFmtId="2" fontId="7" fillId="3" borderId="3" xfId="0" applyNumberFormat="1" applyFont="1" applyFill="1" applyBorder="1" applyAlignment="1">
      <alignment wrapText="1"/>
    </xf>
    <xf numFmtId="1" fontId="1" fillId="3" borderId="3" xfId="0" applyNumberFormat="1" applyFont="1" applyFill="1" applyBorder="1" applyAlignment="1">
      <alignment wrapText="1"/>
    </xf>
    <xf numFmtId="49" fontId="11" fillId="2" borderId="3" xfId="0" applyNumberFormat="1" applyFont="1" applyFill="1" applyBorder="1" applyAlignment="1">
      <alignment horizontal="right" wrapText="1"/>
    </xf>
    <xf numFmtId="0" fontId="12" fillId="3" borderId="3" xfId="0" applyFont="1" applyFill="1" applyBorder="1" applyAlignment="1">
      <alignment wrapText="1"/>
    </xf>
    <xf numFmtId="1" fontId="8" fillId="6" borderId="3" xfId="0" applyNumberFormat="1" applyFont="1" applyFill="1" applyBorder="1" applyAlignment="1">
      <alignment wrapText="1"/>
    </xf>
    <xf numFmtId="0" fontId="13" fillId="3" borderId="3" xfId="0" applyFont="1" applyFill="1" applyBorder="1" applyAlignment="1">
      <alignment wrapText="1"/>
    </xf>
    <xf numFmtId="0" fontId="2" fillId="2" borderId="3" xfId="0" applyFont="1" applyFill="1" applyBorder="1" applyAlignment="1">
      <alignment horizontal="right" wrapText="1"/>
    </xf>
    <xf numFmtId="49" fontId="2" fillId="6" borderId="3" xfId="0" applyNumberFormat="1" applyFont="1" applyFill="1" applyBorder="1" applyAlignment="1">
      <alignment horizontal="right" wrapText="1"/>
    </xf>
    <xf numFmtId="2" fontId="4" fillId="6" borderId="3" xfId="0" applyNumberFormat="1" applyFont="1" applyFill="1" applyBorder="1" applyAlignment="1">
      <alignment wrapText="1"/>
    </xf>
    <xf numFmtId="1" fontId="2" fillId="6" borderId="3" xfId="0" applyNumberFormat="1" applyFont="1" applyFill="1" applyBorder="1" applyAlignment="1">
      <alignment wrapText="1"/>
    </xf>
    <xf numFmtId="49" fontId="4" fillId="8" borderId="3" xfId="0" applyNumberFormat="1" applyFont="1" applyFill="1" applyBorder="1" applyAlignment="1">
      <alignment horizontal="right" wrapText="1"/>
    </xf>
    <xf numFmtId="0" fontId="5" fillId="8" borderId="3" xfId="0" applyFont="1" applyFill="1" applyBorder="1" applyAlignment="1">
      <alignment wrapText="1"/>
    </xf>
    <xf numFmtId="1" fontId="5" fillId="8" borderId="3" xfId="0" applyNumberFormat="1" applyFont="1" applyFill="1" applyBorder="1" applyAlignment="1">
      <alignment wrapText="1"/>
    </xf>
    <xf numFmtId="0" fontId="4" fillId="8" borderId="3" xfId="0" applyFont="1" applyFill="1" applyBorder="1" applyAlignment="1">
      <alignment wrapText="1"/>
    </xf>
    <xf numFmtId="1" fontId="4" fillId="8" borderId="3" xfId="0" applyNumberFormat="1" applyFont="1" applyFill="1" applyBorder="1" applyAlignment="1">
      <alignment wrapText="1"/>
    </xf>
    <xf numFmtId="0" fontId="1" fillId="8" borderId="3" xfId="0" applyFont="1" applyFill="1" applyBorder="1" applyAlignment="1">
      <alignment wrapText="1"/>
    </xf>
    <xf numFmtId="49" fontId="7" fillId="3" borderId="3" xfId="0" applyNumberFormat="1" applyFont="1" applyFill="1" applyBorder="1" applyAlignment="1">
      <alignment horizontal="right" wrapText="1"/>
    </xf>
    <xf numFmtId="0" fontId="14" fillId="3" borderId="3" xfId="0" applyFont="1" applyFill="1" applyBorder="1" applyAlignment="1">
      <alignment wrapText="1"/>
    </xf>
    <xf numFmtId="0" fontId="8" fillId="8" borderId="3" xfId="0" applyFont="1" applyFill="1" applyBorder="1" applyAlignment="1">
      <alignment wrapText="1"/>
    </xf>
    <xf numFmtId="0" fontId="15" fillId="3" borderId="3" xfId="0" applyFont="1" applyFill="1" applyBorder="1" applyAlignment="1">
      <alignment wrapText="1"/>
    </xf>
    <xf numFmtId="0" fontId="9" fillId="2" borderId="3" xfId="0" applyFont="1" applyFill="1" applyBorder="1" applyAlignment="1">
      <alignment wrapText="1"/>
    </xf>
    <xf numFmtId="3" fontId="2" fillId="3" borderId="3" xfId="0" applyNumberFormat="1" applyFont="1" applyFill="1" applyBorder="1" applyAlignment="1">
      <alignment wrapText="1"/>
    </xf>
    <xf numFmtId="49" fontId="16" fillId="8" borderId="3" xfId="0" applyNumberFormat="1" applyFont="1" applyFill="1" applyBorder="1" applyAlignment="1">
      <alignment horizontal="right"/>
    </xf>
    <xf numFmtId="0" fontId="17" fillId="8" borderId="3" xfId="0" applyFont="1" applyFill="1" applyBorder="1" applyAlignment="1">
      <alignment wrapText="1"/>
    </xf>
    <xf numFmtId="0" fontId="2" fillId="8" borderId="3" xfId="0" applyFont="1" applyFill="1" applyBorder="1" applyAlignment="1">
      <alignment wrapText="1"/>
    </xf>
    <xf numFmtId="0" fontId="18" fillId="8" borderId="3" xfId="0" applyFont="1" applyFill="1" applyBorder="1" applyAlignment="1">
      <alignment wrapText="1"/>
    </xf>
    <xf numFmtId="49" fontId="19" fillId="2" borderId="3" xfId="0" applyNumberFormat="1" applyFont="1" applyFill="1" applyBorder="1" applyAlignment="1">
      <alignment horizontal="right"/>
    </xf>
    <xf numFmtId="49" fontId="20" fillId="3" borderId="3" xfId="0" applyNumberFormat="1" applyFont="1" applyFill="1" applyBorder="1" applyAlignment="1">
      <alignment horizontal="right"/>
    </xf>
    <xf numFmtId="0" fontId="3" fillId="2" borderId="3" xfId="0" applyFont="1" applyFill="1" applyBorder="1" applyAlignment="1">
      <alignment wrapText="1"/>
    </xf>
    <xf numFmtId="49" fontId="21" fillId="3" borderId="3" xfId="0" applyNumberFormat="1" applyFont="1" applyFill="1" applyBorder="1" applyAlignment="1">
      <alignment horizontal="right"/>
    </xf>
    <xf numFmtId="2" fontId="3" fillId="3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horizontal="right" wrapText="1"/>
    </xf>
    <xf numFmtId="0" fontId="21" fillId="3" borderId="3" xfId="0" applyFont="1" applyFill="1" applyBorder="1" applyAlignment="1">
      <alignment wrapText="1"/>
    </xf>
    <xf numFmtId="49" fontId="2" fillId="8" borderId="3" xfId="0" applyNumberFormat="1" applyFont="1" applyFill="1" applyBorder="1" applyAlignment="1">
      <alignment horizontal="right" wrapText="1"/>
    </xf>
    <xf numFmtId="0" fontId="0" fillId="3" borderId="3" xfId="0" applyFill="1" applyBorder="1"/>
    <xf numFmtId="49" fontId="2" fillId="9" borderId="3" xfId="0" applyNumberFormat="1" applyFont="1" applyFill="1" applyBorder="1" applyAlignment="1">
      <alignment horizontal="right" wrapText="1"/>
    </xf>
    <xf numFmtId="0" fontId="5" fillId="9" borderId="3" xfId="0" applyFont="1" applyFill="1" applyBorder="1" applyAlignment="1">
      <alignment wrapText="1"/>
    </xf>
    <xf numFmtId="1" fontId="5" fillId="9" borderId="3" xfId="0" applyNumberFormat="1" applyFont="1" applyFill="1" applyBorder="1" applyAlignment="1">
      <alignment wrapText="1"/>
    </xf>
    <xf numFmtId="0" fontId="4" fillId="9" borderId="3" xfId="0" applyFont="1" applyFill="1" applyBorder="1" applyAlignment="1">
      <alignment wrapText="1"/>
    </xf>
    <xf numFmtId="1" fontId="4" fillId="9" borderId="3" xfId="0" applyNumberFormat="1" applyFont="1" applyFill="1" applyBorder="1" applyAlignment="1">
      <alignment wrapText="1"/>
    </xf>
    <xf numFmtId="0" fontId="8" fillId="9" borderId="3" xfId="0" applyFont="1" applyFill="1" applyBorder="1" applyAlignment="1">
      <alignment wrapText="1"/>
    </xf>
    <xf numFmtId="49" fontId="2" fillId="10" borderId="3" xfId="0" applyNumberFormat="1" applyFont="1" applyFill="1" applyBorder="1" applyAlignment="1">
      <alignment horizontal="right" wrapText="1"/>
    </xf>
    <xf numFmtId="0" fontId="5" fillId="10" borderId="3" xfId="0" applyFont="1" applyFill="1" applyBorder="1" applyAlignment="1">
      <alignment wrapText="1"/>
    </xf>
    <xf numFmtId="1" fontId="5" fillId="10" borderId="3" xfId="0" applyNumberFormat="1" applyFont="1" applyFill="1" applyBorder="1" applyAlignment="1">
      <alignment wrapText="1"/>
    </xf>
    <xf numFmtId="0" fontId="4" fillId="10" borderId="3" xfId="0" applyFont="1" applyFill="1" applyBorder="1" applyAlignment="1">
      <alignment wrapText="1"/>
    </xf>
    <xf numFmtId="1" fontId="4" fillId="10" borderId="3" xfId="0" applyNumberFormat="1" applyFont="1" applyFill="1" applyBorder="1" applyAlignment="1">
      <alignment wrapText="1"/>
    </xf>
    <xf numFmtId="0" fontId="8" fillId="10" borderId="3" xfId="0" applyFont="1" applyFill="1" applyBorder="1" applyAlignment="1">
      <alignment wrapText="1"/>
    </xf>
    <xf numFmtId="0" fontId="3" fillId="4" borderId="3" xfId="0" applyFont="1" applyFill="1" applyBorder="1" applyAlignment="1">
      <alignment wrapText="1"/>
    </xf>
    <xf numFmtId="1" fontId="1" fillId="4" borderId="3" xfId="0" applyNumberFormat="1" applyFont="1" applyFill="1" applyBorder="1" applyAlignment="1">
      <alignment wrapText="1"/>
    </xf>
    <xf numFmtId="0" fontId="3" fillId="5" borderId="3" xfId="0" applyFont="1" applyFill="1" applyBorder="1" applyAlignment="1">
      <alignment wrapText="1"/>
    </xf>
    <xf numFmtId="0" fontId="2" fillId="5" borderId="3" xfId="0" applyFont="1" applyFill="1" applyBorder="1" applyAlignment="1">
      <alignment wrapText="1"/>
    </xf>
    <xf numFmtId="0" fontId="1" fillId="5" borderId="3" xfId="0" applyFont="1" applyFill="1" applyBorder="1" applyAlignment="1">
      <alignment wrapText="1"/>
    </xf>
    <xf numFmtId="0" fontId="3" fillId="6" borderId="3" xfId="0" applyFont="1" applyFill="1" applyBorder="1" applyAlignment="1">
      <alignment wrapText="1"/>
    </xf>
    <xf numFmtId="0" fontId="3" fillId="8" borderId="3" xfId="0" applyFont="1" applyFill="1" applyBorder="1" applyAlignment="1">
      <alignment wrapText="1"/>
    </xf>
    <xf numFmtId="1" fontId="3" fillId="8" borderId="3" xfId="0" applyNumberFormat="1" applyFont="1" applyFill="1" applyBorder="1" applyAlignment="1">
      <alignment wrapText="1"/>
    </xf>
    <xf numFmtId="1" fontId="2" fillId="8" borderId="3" xfId="0" applyNumberFormat="1" applyFont="1" applyFill="1" applyBorder="1" applyAlignment="1">
      <alignment wrapText="1"/>
    </xf>
    <xf numFmtId="0" fontId="2" fillId="9" borderId="3" xfId="0" applyFont="1" applyFill="1" applyBorder="1" applyAlignment="1">
      <alignment wrapText="1"/>
    </xf>
    <xf numFmtId="0" fontId="1" fillId="9" borderId="3" xfId="0" applyFont="1" applyFill="1" applyBorder="1" applyAlignment="1">
      <alignment wrapText="1"/>
    </xf>
    <xf numFmtId="0" fontId="2" fillId="10" borderId="3" xfId="0" applyFont="1" applyFill="1" applyBorder="1" applyAlignment="1">
      <alignment wrapText="1"/>
    </xf>
    <xf numFmtId="0" fontId="1" fillId="10" borderId="3" xfId="0" applyFont="1" applyFill="1" applyBorder="1" applyAlignment="1">
      <alignment wrapText="1"/>
    </xf>
    <xf numFmtId="3" fontId="1" fillId="2" borderId="3" xfId="0" applyNumberFormat="1" applyFont="1" applyFill="1" applyBorder="1" applyAlignment="1">
      <alignment wrapText="1"/>
    </xf>
    <xf numFmtId="0" fontId="18" fillId="3" borderId="4" xfId="0" applyFont="1" applyFill="1" applyBorder="1" applyAlignment="1">
      <alignment wrapText="1"/>
    </xf>
    <xf numFmtId="1" fontId="18" fillId="3" borderId="4" xfId="0" applyNumberFormat="1" applyFont="1" applyFill="1" applyBorder="1" applyAlignment="1">
      <alignment wrapText="1"/>
    </xf>
    <xf numFmtId="0" fontId="22" fillId="3" borderId="4" xfId="0" applyFont="1" applyFill="1" applyBorder="1" applyAlignment="1">
      <alignment wrapText="1"/>
    </xf>
    <xf numFmtId="0" fontId="18" fillId="3" borderId="3" xfId="0" applyFont="1" applyFill="1" applyBorder="1" applyAlignment="1">
      <alignment wrapText="1"/>
    </xf>
    <xf numFmtId="1" fontId="18" fillId="3" borderId="3" xfId="0" applyNumberFormat="1" applyFont="1" applyFill="1" applyBorder="1" applyAlignment="1">
      <alignment wrapText="1"/>
    </xf>
    <xf numFmtId="0" fontId="22" fillId="3" borderId="3" xfId="0" applyFont="1" applyFill="1" applyBorder="1" applyAlignment="1">
      <alignment wrapText="1"/>
    </xf>
    <xf numFmtId="0" fontId="23" fillId="3" borderId="3" xfId="0" applyFont="1" applyFill="1" applyBorder="1" applyAlignment="1">
      <alignment wrapText="1"/>
    </xf>
    <xf numFmtId="1" fontId="24" fillId="3" borderId="3" xfId="0" applyNumberFormat="1" applyFont="1" applyFill="1" applyBorder="1" applyAlignment="1">
      <alignment wrapText="1"/>
    </xf>
    <xf numFmtId="3" fontId="1" fillId="3" borderId="3" xfId="0" applyNumberFormat="1" applyFont="1" applyFill="1" applyBorder="1" applyAlignment="1">
      <alignment wrapText="1"/>
    </xf>
    <xf numFmtId="4" fontId="1" fillId="2" borderId="3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" fillId="2" borderId="0" xfId="0" applyFont="1" applyFill="1" applyBorder="1" applyAlignment="1">
      <alignment wrapText="1"/>
    </xf>
    <xf numFmtId="1" fontId="2" fillId="2" borderId="0" xfId="0" applyNumberFormat="1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06"/>
  <sheetViews>
    <sheetView tabSelected="1" topLeftCell="B152" workbookViewId="0">
      <selection activeCell="Q193" sqref="Q193"/>
    </sheetView>
  </sheetViews>
  <sheetFormatPr defaultColWidth="16.5703125" defaultRowHeight="16.5" x14ac:dyDescent="0.3"/>
  <cols>
    <col min="1" max="1" width="7" style="13" hidden="1" customWidth="1"/>
    <col min="2" max="2" width="8.140625" style="13" customWidth="1"/>
    <col min="3" max="3" width="54.42578125" style="133" customWidth="1"/>
    <col min="4" max="4" width="12.7109375" style="133" customWidth="1"/>
    <col min="5" max="5" width="12.140625" style="133" customWidth="1"/>
    <col min="6" max="6" width="10.140625" style="133" customWidth="1"/>
    <col min="7" max="7" width="11.5703125" style="13" customWidth="1"/>
    <col min="8" max="9" width="12" style="13" customWidth="1"/>
    <col min="10" max="10" width="10" style="13" customWidth="1"/>
    <col min="11" max="11" width="9.140625" style="13" customWidth="1"/>
    <col min="12" max="12" width="10.140625" style="6" customWidth="1"/>
    <col min="13" max="13" width="8.85546875" style="13" customWidth="1"/>
    <col min="14" max="224" width="9.140625" style="13" customWidth="1"/>
    <col min="225" max="225" width="9.28515625" style="13" customWidth="1"/>
    <col min="226" max="226" width="52.28515625" style="13" customWidth="1"/>
    <col min="227" max="227" width="16.5703125" style="13"/>
    <col min="228" max="228" width="12.5703125" style="13" customWidth="1"/>
    <col min="229" max="229" width="16.5703125" style="13"/>
    <col min="230" max="230" width="9.5703125" style="13" customWidth="1"/>
    <col min="231" max="231" width="11.7109375" style="13" customWidth="1"/>
    <col min="232" max="232" width="10.42578125" style="13" customWidth="1"/>
    <col min="233" max="233" width="16.5703125" style="13"/>
    <col min="234" max="234" width="11.140625" style="13" customWidth="1"/>
    <col min="235" max="16384" width="16.5703125" style="13"/>
  </cols>
  <sheetData>
    <row r="1" spans="1:13" s="5" customFormat="1" x14ac:dyDescent="0.3">
      <c r="A1" s="1"/>
      <c r="B1" s="2"/>
      <c r="C1" s="3"/>
      <c r="D1" s="3"/>
      <c r="E1" s="3"/>
      <c r="F1" s="3"/>
      <c r="G1" s="4"/>
      <c r="H1" s="4"/>
      <c r="I1" s="140"/>
      <c r="J1" s="140"/>
      <c r="K1" s="141"/>
      <c r="L1" s="142"/>
      <c r="M1" s="141"/>
    </row>
    <row r="2" spans="1:13" s="7" customFormat="1" ht="92.25" customHeight="1" x14ac:dyDescent="0.3">
      <c r="B2" s="8"/>
      <c r="C2" s="9" t="s">
        <v>0</v>
      </c>
      <c r="D2" s="10" t="s">
        <v>1</v>
      </c>
      <c r="E2" s="11" t="s">
        <v>2</v>
      </c>
      <c r="F2" s="11" t="s">
        <v>3</v>
      </c>
      <c r="G2" s="11" t="s">
        <v>4</v>
      </c>
      <c r="H2" s="11" t="s">
        <v>5</v>
      </c>
      <c r="I2" s="11" t="s">
        <v>6</v>
      </c>
      <c r="J2" s="11" t="s">
        <v>7</v>
      </c>
      <c r="K2" s="13" t="s">
        <v>438</v>
      </c>
      <c r="L2" s="12" t="s">
        <v>8</v>
      </c>
      <c r="M2" s="13"/>
    </row>
    <row r="3" spans="1:13" ht="17.100000000000001" customHeight="1" x14ac:dyDescent="0.3">
      <c r="B3" s="14">
        <v>100</v>
      </c>
      <c r="C3" s="15" t="s">
        <v>9</v>
      </c>
      <c r="D3" s="16">
        <f>D5+D8+D11</f>
        <v>6699734</v>
      </c>
      <c r="E3" s="16"/>
      <c r="F3" s="16">
        <f>E3+D3</f>
        <v>6699734</v>
      </c>
      <c r="G3" s="17"/>
      <c r="H3" s="18">
        <f>H5+H8+H11</f>
        <v>7009518</v>
      </c>
      <c r="I3" s="17"/>
      <c r="J3" s="18">
        <f>J5+J8+J11</f>
        <v>7009518</v>
      </c>
      <c r="K3" s="19"/>
      <c r="L3" s="18">
        <f>K3+J3</f>
        <v>7009518</v>
      </c>
    </row>
    <row r="4" spans="1:13" ht="17.100000000000001" hidden="1" customHeight="1" x14ac:dyDescent="0.3">
      <c r="B4" s="20"/>
      <c r="C4" s="21"/>
      <c r="D4" s="21"/>
      <c r="E4" s="21"/>
      <c r="F4" s="22"/>
      <c r="G4" s="23"/>
      <c r="H4" s="6"/>
      <c r="I4" s="23"/>
      <c r="J4" s="6"/>
    </row>
    <row r="5" spans="1:13" ht="17.100000000000001" hidden="1" customHeight="1" x14ac:dyDescent="0.3">
      <c r="B5" s="24">
        <v>110</v>
      </c>
      <c r="C5" s="25" t="s">
        <v>10</v>
      </c>
      <c r="D5" s="26">
        <f t="shared" ref="D5" si="0">D6</f>
        <v>5930661</v>
      </c>
      <c r="E5" s="26"/>
      <c r="F5" s="26">
        <f t="shared" ref="F5:F68" si="1">E5+D5</f>
        <v>5930661</v>
      </c>
      <c r="G5" s="23"/>
      <c r="H5" s="12">
        <f>H6</f>
        <v>6240445</v>
      </c>
      <c r="I5" s="23"/>
      <c r="J5" s="12">
        <f>J6</f>
        <v>6240445</v>
      </c>
      <c r="L5" s="12">
        <f t="shared" ref="L5:L68" si="2">K5+J5</f>
        <v>6240445</v>
      </c>
    </row>
    <row r="6" spans="1:13" ht="17.100000000000001" hidden="1" customHeight="1" x14ac:dyDescent="0.3">
      <c r="B6" s="20" t="s">
        <v>11</v>
      </c>
      <c r="C6" s="21" t="s">
        <v>12</v>
      </c>
      <c r="D6" s="22">
        <v>5930661</v>
      </c>
      <c r="E6" s="22"/>
      <c r="F6" s="22">
        <f t="shared" si="1"/>
        <v>5930661</v>
      </c>
      <c r="G6" s="6">
        <v>309784</v>
      </c>
      <c r="H6" s="6">
        <f t="shared" ref="H6:H69" si="3">G6+D6</f>
        <v>6240445</v>
      </c>
      <c r="I6" s="23"/>
      <c r="J6" s="6">
        <f t="shared" ref="J6:J69" si="4">I6+H6</f>
        <v>6240445</v>
      </c>
      <c r="L6" s="6">
        <f t="shared" si="2"/>
        <v>6240445</v>
      </c>
    </row>
    <row r="7" spans="1:13" ht="17.100000000000001" hidden="1" customHeight="1" x14ac:dyDescent="0.3">
      <c r="B7" s="20"/>
      <c r="C7" s="21"/>
      <c r="D7" s="21"/>
      <c r="E7" s="21"/>
      <c r="F7" s="22"/>
      <c r="G7" s="23"/>
      <c r="H7" s="6"/>
      <c r="I7" s="23"/>
      <c r="J7" s="6"/>
    </row>
    <row r="8" spans="1:13" ht="17.100000000000001" hidden="1" customHeight="1" x14ac:dyDescent="0.3">
      <c r="B8" s="24">
        <v>120</v>
      </c>
      <c r="C8" s="25" t="s">
        <v>13</v>
      </c>
      <c r="D8" s="26">
        <f t="shared" ref="D8" si="5">D9</f>
        <v>550000</v>
      </c>
      <c r="E8" s="26"/>
      <c r="F8" s="26">
        <f t="shared" si="1"/>
        <v>550000</v>
      </c>
      <c r="G8" s="23"/>
      <c r="H8" s="12">
        <f t="shared" si="3"/>
        <v>550000</v>
      </c>
      <c r="I8" s="23"/>
      <c r="J8" s="12">
        <f>J9</f>
        <v>550000</v>
      </c>
      <c r="L8" s="12">
        <f t="shared" si="2"/>
        <v>550000</v>
      </c>
    </row>
    <row r="9" spans="1:13" ht="17.100000000000001" hidden="1" customHeight="1" x14ac:dyDescent="0.3">
      <c r="B9" s="20" t="s">
        <v>14</v>
      </c>
      <c r="C9" s="21" t="s">
        <v>15</v>
      </c>
      <c r="D9" s="22">
        <v>550000</v>
      </c>
      <c r="E9" s="22"/>
      <c r="F9" s="22">
        <f t="shared" si="1"/>
        <v>550000</v>
      </c>
      <c r="G9" s="23"/>
      <c r="H9" s="6">
        <f t="shared" si="3"/>
        <v>550000</v>
      </c>
      <c r="I9" s="23"/>
      <c r="J9" s="6">
        <f t="shared" si="4"/>
        <v>550000</v>
      </c>
      <c r="L9" s="6">
        <f t="shared" si="2"/>
        <v>550000</v>
      </c>
    </row>
    <row r="10" spans="1:13" ht="17.100000000000001" hidden="1" customHeight="1" x14ac:dyDescent="0.3">
      <c r="B10" s="20"/>
      <c r="C10" s="21"/>
      <c r="D10" s="21"/>
      <c r="E10" s="21"/>
      <c r="F10" s="22"/>
      <c r="G10" s="27"/>
      <c r="H10" s="6"/>
      <c r="I10" s="23"/>
      <c r="J10" s="6"/>
    </row>
    <row r="11" spans="1:13" ht="17.100000000000001" hidden="1" customHeight="1" x14ac:dyDescent="0.3">
      <c r="B11" s="24">
        <v>133</v>
      </c>
      <c r="C11" s="25" t="s">
        <v>16</v>
      </c>
      <c r="D11" s="25">
        <f t="shared" ref="D11" si="6">SUM(D12:D17)</f>
        <v>219073</v>
      </c>
      <c r="E11" s="25"/>
      <c r="F11" s="26">
        <f t="shared" si="1"/>
        <v>219073</v>
      </c>
      <c r="G11" s="23"/>
      <c r="H11" s="12">
        <f>SUM(H12:H17)</f>
        <v>219073</v>
      </c>
      <c r="I11" s="23"/>
      <c r="J11" s="12">
        <f>SUM(J12:J17)</f>
        <v>219073</v>
      </c>
      <c r="L11" s="12">
        <f t="shared" si="2"/>
        <v>219073</v>
      </c>
    </row>
    <row r="12" spans="1:13" ht="17.100000000000001" hidden="1" customHeight="1" x14ac:dyDescent="0.3">
      <c r="B12" s="20" t="s">
        <v>17</v>
      </c>
      <c r="C12" s="21" t="s">
        <v>18</v>
      </c>
      <c r="D12" s="21">
        <v>5200</v>
      </c>
      <c r="E12" s="21"/>
      <c r="F12" s="22">
        <f t="shared" si="1"/>
        <v>5200</v>
      </c>
      <c r="G12" s="23"/>
      <c r="H12" s="6">
        <f t="shared" si="3"/>
        <v>5200</v>
      </c>
      <c r="I12" s="23"/>
      <c r="J12" s="6">
        <f t="shared" si="4"/>
        <v>5200</v>
      </c>
      <c r="L12" s="6">
        <f t="shared" si="2"/>
        <v>5200</v>
      </c>
    </row>
    <row r="13" spans="1:13" ht="17.100000000000001" hidden="1" customHeight="1" x14ac:dyDescent="0.3">
      <c r="B13" s="20" t="s">
        <v>17</v>
      </c>
      <c r="C13" s="21" t="s">
        <v>19</v>
      </c>
      <c r="D13" s="21">
        <v>333</v>
      </c>
      <c r="E13" s="21"/>
      <c r="F13" s="22">
        <f t="shared" si="1"/>
        <v>333</v>
      </c>
      <c r="G13" s="28"/>
      <c r="H13" s="6">
        <f t="shared" si="3"/>
        <v>333</v>
      </c>
      <c r="I13" s="23"/>
      <c r="J13" s="6">
        <f t="shared" si="4"/>
        <v>333</v>
      </c>
      <c r="L13" s="6">
        <f t="shared" si="2"/>
        <v>333</v>
      </c>
    </row>
    <row r="14" spans="1:13" ht="17.100000000000001" hidden="1" customHeight="1" x14ac:dyDescent="0.3">
      <c r="B14" s="20" t="s">
        <v>17</v>
      </c>
      <c r="C14" s="21" t="s">
        <v>20</v>
      </c>
      <c r="D14" s="21">
        <v>3540</v>
      </c>
      <c r="E14" s="21"/>
      <c r="F14" s="22">
        <f t="shared" si="1"/>
        <v>3540</v>
      </c>
      <c r="G14" s="23"/>
      <c r="H14" s="6">
        <f t="shared" si="3"/>
        <v>3540</v>
      </c>
      <c r="I14" s="23"/>
      <c r="J14" s="6">
        <f t="shared" si="4"/>
        <v>3540</v>
      </c>
      <c r="L14" s="6">
        <f t="shared" si="2"/>
        <v>3540</v>
      </c>
    </row>
    <row r="15" spans="1:13" ht="17.100000000000001" hidden="1" customHeight="1" x14ac:dyDescent="0.3">
      <c r="B15" s="20" t="s">
        <v>17</v>
      </c>
      <c r="C15" s="21" t="s">
        <v>21</v>
      </c>
      <c r="D15" s="21">
        <v>8000</v>
      </c>
      <c r="E15" s="21"/>
      <c r="F15" s="22">
        <f t="shared" si="1"/>
        <v>8000</v>
      </c>
      <c r="G15" s="23"/>
      <c r="H15" s="6">
        <f t="shared" si="3"/>
        <v>8000</v>
      </c>
      <c r="I15" s="23"/>
      <c r="J15" s="6">
        <f t="shared" si="4"/>
        <v>8000</v>
      </c>
      <c r="L15" s="6">
        <f t="shared" si="2"/>
        <v>8000</v>
      </c>
    </row>
    <row r="16" spans="1:13" ht="17.100000000000001" hidden="1" customHeight="1" x14ac:dyDescent="0.3">
      <c r="B16" s="20" t="s">
        <v>17</v>
      </c>
      <c r="C16" s="21" t="s">
        <v>22</v>
      </c>
      <c r="D16" s="21">
        <v>10000</v>
      </c>
      <c r="E16" s="21"/>
      <c r="F16" s="22">
        <f t="shared" si="1"/>
        <v>10000</v>
      </c>
      <c r="G16" s="23"/>
      <c r="H16" s="6">
        <f t="shared" si="3"/>
        <v>10000</v>
      </c>
      <c r="I16" s="23"/>
      <c r="J16" s="6">
        <f t="shared" si="4"/>
        <v>10000</v>
      </c>
      <c r="L16" s="6">
        <f t="shared" si="2"/>
        <v>10000</v>
      </c>
    </row>
    <row r="17" spans="2:14" ht="17.100000000000001" hidden="1" customHeight="1" x14ac:dyDescent="0.3">
      <c r="B17" s="20" t="s">
        <v>17</v>
      </c>
      <c r="C17" s="21" t="s">
        <v>23</v>
      </c>
      <c r="D17" s="21">
        <v>192000</v>
      </c>
      <c r="E17" s="21"/>
      <c r="F17" s="22">
        <f t="shared" si="1"/>
        <v>192000</v>
      </c>
      <c r="G17" s="23"/>
      <c r="H17" s="6">
        <f t="shared" si="3"/>
        <v>192000</v>
      </c>
      <c r="I17" s="23"/>
      <c r="J17" s="6">
        <f t="shared" si="4"/>
        <v>192000</v>
      </c>
      <c r="L17" s="6">
        <f t="shared" si="2"/>
        <v>192000</v>
      </c>
    </row>
    <row r="18" spans="2:14" ht="17.100000000000001" customHeight="1" x14ac:dyDescent="0.3">
      <c r="B18" s="20"/>
      <c r="C18" s="21"/>
      <c r="D18" s="21"/>
      <c r="E18" s="21"/>
      <c r="F18" s="22"/>
      <c r="G18" s="23"/>
      <c r="H18" s="6"/>
      <c r="I18" s="23"/>
      <c r="J18" s="6"/>
    </row>
    <row r="19" spans="2:14" ht="17.100000000000001" customHeight="1" x14ac:dyDescent="0.3">
      <c r="B19" s="14">
        <v>200</v>
      </c>
      <c r="C19" s="15" t="s">
        <v>24</v>
      </c>
      <c r="D19" s="15">
        <f>D21+D29+D36+D39</f>
        <v>903500</v>
      </c>
      <c r="E19" s="15"/>
      <c r="F19" s="16">
        <f t="shared" si="1"/>
        <v>903500</v>
      </c>
      <c r="G19" s="18"/>
      <c r="H19" s="18">
        <f t="shared" si="3"/>
        <v>903500</v>
      </c>
      <c r="I19" s="17"/>
      <c r="J19" s="18">
        <f t="shared" si="4"/>
        <v>903500</v>
      </c>
      <c r="K19" s="19"/>
      <c r="L19" s="18">
        <f t="shared" si="2"/>
        <v>903500</v>
      </c>
    </row>
    <row r="20" spans="2:14" ht="17.100000000000001" hidden="1" customHeight="1" x14ac:dyDescent="0.3">
      <c r="B20" s="20"/>
      <c r="C20" s="21"/>
      <c r="D20" s="21"/>
      <c r="E20" s="21"/>
      <c r="F20" s="22"/>
      <c r="G20" s="29"/>
      <c r="H20" s="6"/>
      <c r="I20" s="23"/>
      <c r="J20" s="6"/>
    </row>
    <row r="21" spans="2:14" ht="17.100000000000001" hidden="1" customHeight="1" x14ac:dyDescent="0.3">
      <c r="B21" s="24">
        <v>210</v>
      </c>
      <c r="C21" s="25" t="s">
        <v>25</v>
      </c>
      <c r="D21" s="25">
        <f t="shared" ref="D21" si="7">SUM(D22:D27)</f>
        <v>217100</v>
      </c>
      <c r="E21" s="25"/>
      <c r="F21" s="26">
        <f t="shared" si="1"/>
        <v>217100</v>
      </c>
      <c r="G21" s="30"/>
      <c r="H21" s="12">
        <f>SUM(H22:H27)</f>
        <v>217100</v>
      </c>
      <c r="I21" s="23"/>
      <c r="J21" s="12">
        <f>SUM(J22:J27)</f>
        <v>217100</v>
      </c>
      <c r="L21" s="12">
        <f t="shared" si="2"/>
        <v>217100</v>
      </c>
    </row>
    <row r="22" spans="2:14" ht="17.100000000000001" hidden="1" customHeight="1" x14ac:dyDescent="0.3">
      <c r="B22" s="20" t="s">
        <v>26</v>
      </c>
      <c r="C22" s="21" t="s">
        <v>27</v>
      </c>
      <c r="D22" s="21">
        <v>18500</v>
      </c>
      <c r="E22" s="21"/>
      <c r="F22" s="22">
        <f t="shared" si="1"/>
        <v>18500</v>
      </c>
      <c r="G22" s="28"/>
      <c r="H22" s="6">
        <f t="shared" si="3"/>
        <v>18500</v>
      </c>
      <c r="I22" s="23"/>
      <c r="J22" s="6">
        <f t="shared" si="4"/>
        <v>18500</v>
      </c>
      <c r="L22" s="6">
        <f t="shared" si="2"/>
        <v>18500</v>
      </c>
    </row>
    <row r="23" spans="2:14" ht="17.100000000000001" hidden="1" customHeight="1" x14ac:dyDescent="0.3">
      <c r="B23" s="20" t="s">
        <v>26</v>
      </c>
      <c r="C23" s="21" t="s">
        <v>28</v>
      </c>
      <c r="D23" s="21">
        <v>62000</v>
      </c>
      <c r="E23" s="21"/>
      <c r="F23" s="22">
        <f t="shared" si="1"/>
        <v>62000</v>
      </c>
      <c r="G23" s="29"/>
      <c r="H23" s="6">
        <f t="shared" si="3"/>
        <v>62000</v>
      </c>
      <c r="I23" s="23"/>
      <c r="J23" s="6">
        <f t="shared" si="4"/>
        <v>62000</v>
      </c>
      <c r="L23" s="6">
        <f t="shared" si="2"/>
        <v>62000</v>
      </c>
    </row>
    <row r="24" spans="2:14" ht="17.100000000000001" hidden="1" customHeight="1" x14ac:dyDescent="0.3">
      <c r="B24" s="20" t="s">
        <v>26</v>
      </c>
      <c r="C24" s="21" t="s">
        <v>29</v>
      </c>
      <c r="D24" s="31">
        <v>58500</v>
      </c>
      <c r="E24" s="31"/>
      <c r="F24" s="22">
        <f t="shared" si="1"/>
        <v>58500</v>
      </c>
      <c r="G24" s="28"/>
      <c r="H24" s="6">
        <f t="shared" si="3"/>
        <v>58500</v>
      </c>
      <c r="I24" s="23"/>
      <c r="J24" s="6">
        <f t="shared" si="4"/>
        <v>58500</v>
      </c>
      <c r="L24" s="6">
        <f t="shared" si="2"/>
        <v>58500</v>
      </c>
      <c r="N24" s="32"/>
    </row>
    <row r="25" spans="2:14" ht="17.100000000000001" hidden="1" customHeight="1" x14ac:dyDescent="0.3">
      <c r="B25" s="20" t="s">
        <v>26</v>
      </c>
      <c r="C25" s="21" t="s">
        <v>30</v>
      </c>
      <c r="D25" s="21">
        <v>31000</v>
      </c>
      <c r="E25" s="21"/>
      <c r="F25" s="22">
        <f t="shared" si="1"/>
        <v>31000</v>
      </c>
      <c r="G25" s="28"/>
      <c r="H25" s="6">
        <f t="shared" si="3"/>
        <v>31000</v>
      </c>
      <c r="I25" s="23"/>
      <c r="J25" s="6">
        <f t="shared" si="4"/>
        <v>31000</v>
      </c>
      <c r="L25" s="6">
        <f t="shared" si="2"/>
        <v>31000</v>
      </c>
    </row>
    <row r="26" spans="2:14" ht="17.100000000000001" hidden="1" customHeight="1" x14ac:dyDescent="0.3">
      <c r="B26" s="20" t="s">
        <v>26</v>
      </c>
      <c r="C26" s="21" t="s">
        <v>31</v>
      </c>
      <c r="D26" s="21">
        <v>47000</v>
      </c>
      <c r="E26" s="21"/>
      <c r="F26" s="22">
        <f t="shared" si="1"/>
        <v>47000</v>
      </c>
      <c r="G26" s="28"/>
      <c r="H26" s="6">
        <f t="shared" si="3"/>
        <v>47000</v>
      </c>
      <c r="I26" s="23"/>
      <c r="J26" s="6">
        <f t="shared" si="4"/>
        <v>47000</v>
      </c>
      <c r="L26" s="6">
        <f t="shared" si="2"/>
        <v>47000</v>
      </c>
    </row>
    <row r="27" spans="2:14" ht="17.100000000000001" hidden="1" customHeight="1" x14ac:dyDescent="0.3">
      <c r="B27" s="20" t="s">
        <v>26</v>
      </c>
      <c r="C27" s="21" t="s">
        <v>32</v>
      </c>
      <c r="D27" s="21">
        <v>100</v>
      </c>
      <c r="E27" s="21"/>
      <c r="F27" s="22">
        <f t="shared" si="1"/>
        <v>100</v>
      </c>
      <c r="G27" s="33"/>
      <c r="H27" s="6">
        <f t="shared" si="3"/>
        <v>100</v>
      </c>
      <c r="I27" s="23"/>
      <c r="J27" s="6">
        <f t="shared" si="4"/>
        <v>100</v>
      </c>
      <c r="L27" s="6">
        <f t="shared" si="2"/>
        <v>100</v>
      </c>
    </row>
    <row r="28" spans="2:14" ht="17.100000000000001" hidden="1" customHeight="1" x14ac:dyDescent="0.3">
      <c r="B28" s="20"/>
      <c r="C28" s="21"/>
      <c r="D28" s="21"/>
      <c r="E28" s="21"/>
      <c r="F28" s="22"/>
      <c r="G28" s="28"/>
      <c r="H28" s="6"/>
      <c r="I28" s="23"/>
      <c r="J28" s="6"/>
    </row>
    <row r="29" spans="2:14" ht="17.100000000000001" hidden="1" customHeight="1" x14ac:dyDescent="0.3">
      <c r="B29" s="24">
        <v>220</v>
      </c>
      <c r="C29" s="25" t="s">
        <v>33</v>
      </c>
      <c r="D29" s="25">
        <f t="shared" ref="D29" si="8">SUM(D30:D34)</f>
        <v>171600</v>
      </c>
      <c r="E29" s="25"/>
      <c r="F29" s="26">
        <f t="shared" si="1"/>
        <v>171600</v>
      </c>
      <c r="G29" s="34"/>
      <c r="H29" s="12">
        <f t="shared" si="3"/>
        <v>171600</v>
      </c>
      <c r="I29" s="23"/>
      <c r="J29" s="12">
        <f>SUM(J30:J34)</f>
        <v>171600</v>
      </c>
      <c r="L29" s="12">
        <f t="shared" si="2"/>
        <v>171600</v>
      </c>
    </row>
    <row r="30" spans="2:14" ht="17.100000000000001" hidden="1" customHeight="1" x14ac:dyDescent="0.3">
      <c r="B30" s="20" t="s">
        <v>34</v>
      </c>
      <c r="C30" s="21" t="s">
        <v>35</v>
      </c>
      <c r="D30" s="21">
        <v>32000</v>
      </c>
      <c r="E30" s="21"/>
      <c r="F30" s="22">
        <f t="shared" si="1"/>
        <v>32000</v>
      </c>
      <c r="G30" s="28"/>
      <c r="H30" s="6">
        <f t="shared" si="3"/>
        <v>32000</v>
      </c>
      <c r="I30" s="23"/>
      <c r="J30" s="6">
        <f t="shared" si="4"/>
        <v>32000</v>
      </c>
      <c r="L30" s="6">
        <f t="shared" si="2"/>
        <v>32000</v>
      </c>
    </row>
    <row r="31" spans="2:14" ht="17.100000000000001" hidden="1" customHeight="1" x14ac:dyDescent="0.3">
      <c r="B31" s="20" t="s">
        <v>34</v>
      </c>
      <c r="C31" s="21" t="s">
        <v>36</v>
      </c>
      <c r="D31" s="21">
        <v>115000</v>
      </c>
      <c r="E31" s="21"/>
      <c r="F31" s="22">
        <f t="shared" si="1"/>
        <v>115000</v>
      </c>
      <c r="G31" s="28"/>
      <c r="H31" s="6">
        <f t="shared" si="3"/>
        <v>115000</v>
      </c>
      <c r="I31" s="23"/>
      <c r="J31" s="6">
        <f t="shared" si="4"/>
        <v>115000</v>
      </c>
      <c r="L31" s="6">
        <f t="shared" si="2"/>
        <v>115000</v>
      </c>
    </row>
    <row r="32" spans="2:14" ht="17.100000000000001" hidden="1" customHeight="1" x14ac:dyDescent="0.3">
      <c r="B32" s="20" t="s">
        <v>34</v>
      </c>
      <c r="C32" s="21" t="s">
        <v>37</v>
      </c>
      <c r="D32" s="21">
        <v>4000</v>
      </c>
      <c r="E32" s="21"/>
      <c r="F32" s="22">
        <f t="shared" si="1"/>
        <v>4000</v>
      </c>
      <c r="G32" s="28"/>
      <c r="H32" s="6">
        <f t="shared" si="3"/>
        <v>4000</v>
      </c>
      <c r="I32" s="23"/>
      <c r="J32" s="6">
        <f t="shared" si="4"/>
        <v>4000</v>
      </c>
      <c r="L32" s="6">
        <f t="shared" si="2"/>
        <v>4000</v>
      </c>
    </row>
    <row r="33" spans="2:12" ht="17.100000000000001" hidden="1" customHeight="1" x14ac:dyDescent="0.3">
      <c r="B33" s="20" t="s">
        <v>34</v>
      </c>
      <c r="C33" s="21" t="s">
        <v>38</v>
      </c>
      <c r="D33" s="21">
        <v>17000</v>
      </c>
      <c r="E33" s="21"/>
      <c r="F33" s="22">
        <f t="shared" si="1"/>
        <v>17000</v>
      </c>
      <c r="G33" s="28"/>
      <c r="H33" s="6">
        <f t="shared" si="3"/>
        <v>17000</v>
      </c>
      <c r="I33" s="23"/>
      <c r="J33" s="6">
        <f t="shared" si="4"/>
        <v>17000</v>
      </c>
      <c r="L33" s="6">
        <f t="shared" si="2"/>
        <v>17000</v>
      </c>
    </row>
    <row r="34" spans="2:12" ht="17.100000000000001" hidden="1" customHeight="1" x14ac:dyDescent="0.3">
      <c r="B34" s="20" t="s">
        <v>34</v>
      </c>
      <c r="C34" s="21" t="s">
        <v>39</v>
      </c>
      <c r="D34" s="21">
        <v>3600</v>
      </c>
      <c r="E34" s="21"/>
      <c r="F34" s="22">
        <f t="shared" si="1"/>
        <v>3600</v>
      </c>
      <c r="G34" s="28"/>
      <c r="H34" s="6">
        <f t="shared" si="3"/>
        <v>3600</v>
      </c>
      <c r="I34" s="23"/>
      <c r="J34" s="6">
        <f t="shared" si="4"/>
        <v>3600</v>
      </c>
      <c r="L34" s="6">
        <f t="shared" si="2"/>
        <v>3600</v>
      </c>
    </row>
    <row r="35" spans="2:12" ht="17.100000000000001" hidden="1" customHeight="1" x14ac:dyDescent="0.3">
      <c r="B35" s="20"/>
      <c r="C35" s="21"/>
      <c r="D35" s="21"/>
      <c r="E35" s="21"/>
      <c r="F35" s="22"/>
      <c r="G35" s="28"/>
      <c r="H35" s="6"/>
      <c r="I35" s="23"/>
      <c r="J35" s="6"/>
    </row>
    <row r="36" spans="2:12" ht="17.100000000000001" hidden="1" customHeight="1" x14ac:dyDescent="0.3">
      <c r="B36" s="24">
        <v>240</v>
      </c>
      <c r="C36" s="25" t="s">
        <v>40</v>
      </c>
      <c r="D36" s="25">
        <f t="shared" ref="D36" si="9">D37</f>
        <v>1000</v>
      </c>
      <c r="E36" s="25"/>
      <c r="F36" s="26">
        <f t="shared" si="1"/>
        <v>1000</v>
      </c>
      <c r="G36" s="34"/>
      <c r="H36" s="12">
        <f t="shared" si="3"/>
        <v>1000</v>
      </c>
      <c r="I36" s="23"/>
      <c r="J36" s="12">
        <f>J37</f>
        <v>1000</v>
      </c>
      <c r="L36" s="12">
        <f t="shared" si="2"/>
        <v>1000</v>
      </c>
    </row>
    <row r="37" spans="2:12" ht="17.100000000000001" hidden="1" customHeight="1" x14ac:dyDescent="0.3">
      <c r="B37" s="20" t="s">
        <v>41</v>
      </c>
      <c r="C37" s="21" t="s">
        <v>42</v>
      </c>
      <c r="D37" s="21">
        <v>1000</v>
      </c>
      <c r="E37" s="21"/>
      <c r="F37" s="22">
        <f t="shared" si="1"/>
        <v>1000</v>
      </c>
      <c r="G37" s="29"/>
      <c r="H37" s="6">
        <f t="shared" si="3"/>
        <v>1000</v>
      </c>
      <c r="I37" s="23"/>
      <c r="J37" s="6">
        <f t="shared" si="4"/>
        <v>1000</v>
      </c>
      <c r="L37" s="6">
        <f t="shared" si="2"/>
        <v>1000</v>
      </c>
    </row>
    <row r="38" spans="2:12" ht="17.100000000000001" hidden="1" customHeight="1" x14ac:dyDescent="0.3">
      <c r="B38" s="20"/>
      <c r="C38" s="21"/>
      <c r="D38" s="21"/>
      <c r="E38" s="21"/>
      <c r="F38" s="22"/>
      <c r="G38" s="28"/>
      <c r="H38" s="6"/>
      <c r="I38" s="23"/>
      <c r="J38" s="6"/>
    </row>
    <row r="39" spans="2:12" ht="17.100000000000001" hidden="1" customHeight="1" x14ac:dyDescent="0.3">
      <c r="B39" s="24">
        <v>290</v>
      </c>
      <c r="C39" s="25" t="s">
        <v>43</v>
      </c>
      <c r="D39" s="25">
        <f t="shared" ref="D39" si="10">SUM(D40:D44)</f>
        <v>513800</v>
      </c>
      <c r="E39" s="25"/>
      <c r="F39" s="26">
        <f t="shared" si="1"/>
        <v>513800</v>
      </c>
      <c r="G39" s="30"/>
      <c r="H39" s="12">
        <f t="shared" si="3"/>
        <v>513800</v>
      </c>
      <c r="I39" s="23"/>
      <c r="J39" s="12">
        <f>SUM(J40:J44)</f>
        <v>513800</v>
      </c>
      <c r="L39" s="12">
        <f t="shared" si="2"/>
        <v>513800</v>
      </c>
    </row>
    <row r="40" spans="2:12" ht="17.100000000000001" hidden="1" customHeight="1" x14ac:dyDescent="0.3">
      <c r="B40" s="20" t="s">
        <v>44</v>
      </c>
      <c r="C40" s="21" t="s">
        <v>45</v>
      </c>
      <c r="D40" s="35">
        <v>100</v>
      </c>
      <c r="E40" s="36"/>
      <c r="F40" s="22">
        <f t="shared" si="1"/>
        <v>100</v>
      </c>
      <c r="G40" s="28"/>
      <c r="H40" s="6">
        <f t="shared" si="3"/>
        <v>100</v>
      </c>
      <c r="I40" s="23"/>
      <c r="J40" s="6">
        <f t="shared" si="4"/>
        <v>100</v>
      </c>
      <c r="L40" s="6">
        <f t="shared" si="2"/>
        <v>100</v>
      </c>
    </row>
    <row r="41" spans="2:12" ht="17.100000000000001" hidden="1" customHeight="1" x14ac:dyDescent="0.3">
      <c r="B41" s="20" t="s">
        <v>44</v>
      </c>
      <c r="C41" s="21" t="s">
        <v>46</v>
      </c>
      <c r="D41" s="21">
        <v>10000</v>
      </c>
      <c r="E41" s="21"/>
      <c r="F41" s="22">
        <f t="shared" si="1"/>
        <v>10000</v>
      </c>
      <c r="G41" s="28"/>
      <c r="H41" s="6">
        <f t="shared" si="3"/>
        <v>10000</v>
      </c>
      <c r="I41" s="23"/>
      <c r="J41" s="6">
        <f t="shared" si="4"/>
        <v>10000</v>
      </c>
      <c r="L41" s="6">
        <f t="shared" si="2"/>
        <v>10000</v>
      </c>
    </row>
    <row r="42" spans="2:12" ht="17.100000000000001" hidden="1" customHeight="1" x14ac:dyDescent="0.3">
      <c r="B42" s="20" t="s">
        <v>44</v>
      </c>
      <c r="C42" s="21" t="s">
        <v>43</v>
      </c>
      <c r="D42" s="21">
        <v>1400</v>
      </c>
      <c r="E42" s="21"/>
      <c r="F42" s="22">
        <f t="shared" si="1"/>
        <v>1400</v>
      </c>
      <c r="G42" s="28"/>
      <c r="H42" s="6">
        <f t="shared" si="3"/>
        <v>1400</v>
      </c>
      <c r="I42" s="23"/>
      <c r="J42" s="6">
        <f t="shared" si="4"/>
        <v>1400</v>
      </c>
      <c r="L42" s="6">
        <f t="shared" si="2"/>
        <v>1400</v>
      </c>
    </row>
    <row r="43" spans="2:12" s="38" customFormat="1" ht="17.100000000000001" hidden="1" customHeight="1" x14ac:dyDescent="0.3">
      <c r="B43" s="37" t="s">
        <v>47</v>
      </c>
      <c r="C43" s="21" t="s">
        <v>48</v>
      </c>
      <c r="D43" s="21">
        <v>452300</v>
      </c>
      <c r="E43" s="21"/>
      <c r="F43" s="22">
        <f t="shared" si="1"/>
        <v>452300</v>
      </c>
      <c r="G43" s="28"/>
      <c r="H43" s="6">
        <f t="shared" si="3"/>
        <v>452300</v>
      </c>
      <c r="I43" s="28"/>
      <c r="J43" s="6">
        <f t="shared" si="4"/>
        <v>452300</v>
      </c>
      <c r="L43" s="6">
        <f t="shared" si="2"/>
        <v>452300</v>
      </c>
    </row>
    <row r="44" spans="2:12" ht="17.100000000000001" hidden="1" customHeight="1" x14ac:dyDescent="0.3">
      <c r="B44" s="20" t="s">
        <v>44</v>
      </c>
      <c r="C44" s="21" t="s">
        <v>49</v>
      </c>
      <c r="D44" s="21">
        <v>50000</v>
      </c>
      <c r="E44" s="21"/>
      <c r="F44" s="22">
        <f t="shared" si="1"/>
        <v>50000</v>
      </c>
      <c r="G44" s="28"/>
      <c r="H44" s="6">
        <f t="shared" si="3"/>
        <v>50000</v>
      </c>
      <c r="I44" s="23"/>
      <c r="J44" s="6">
        <f t="shared" si="4"/>
        <v>50000</v>
      </c>
      <c r="L44" s="6">
        <f t="shared" si="2"/>
        <v>50000</v>
      </c>
    </row>
    <row r="45" spans="2:12" ht="17.100000000000001" customHeight="1" x14ac:dyDescent="0.3">
      <c r="B45" s="20"/>
      <c r="C45" s="21"/>
      <c r="D45" s="21"/>
      <c r="E45" s="21"/>
      <c r="F45" s="22"/>
      <c r="G45" s="23"/>
      <c r="H45" s="6"/>
      <c r="I45" s="23"/>
      <c r="J45" s="6"/>
    </row>
    <row r="46" spans="2:12" ht="17.100000000000001" customHeight="1" x14ac:dyDescent="0.3">
      <c r="B46" s="14">
        <v>300</v>
      </c>
      <c r="C46" s="15" t="s">
        <v>50</v>
      </c>
      <c r="D46" s="16">
        <f>SUM(D47:D79)</f>
        <v>2498091</v>
      </c>
      <c r="E46" s="16"/>
      <c r="F46" s="16">
        <f t="shared" si="1"/>
        <v>2498091</v>
      </c>
      <c r="G46" s="39"/>
      <c r="H46" s="18">
        <f t="shared" si="3"/>
        <v>2498091</v>
      </c>
      <c r="I46" s="17"/>
      <c r="J46" s="18">
        <f>SUM(J47:J79)</f>
        <v>2498091</v>
      </c>
      <c r="K46" s="19"/>
      <c r="L46" s="18">
        <f>SUM(L47:L79)</f>
        <v>2542796</v>
      </c>
    </row>
    <row r="47" spans="2:12" ht="17.100000000000001" customHeight="1" x14ac:dyDescent="0.3">
      <c r="B47" s="20" t="s">
        <v>51</v>
      </c>
      <c r="C47" s="21" t="s">
        <v>52</v>
      </c>
      <c r="D47" s="21">
        <v>16432</v>
      </c>
      <c r="E47" s="21"/>
      <c r="F47" s="22">
        <f t="shared" si="1"/>
        <v>16432</v>
      </c>
      <c r="G47" s="23"/>
      <c r="H47" s="6">
        <f t="shared" si="3"/>
        <v>16432</v>
      </c>
      <c r="I47" s="23"/>
      <c r="J47" s="6">
        <f t="shared" si="4"/>
        <v>16432</v>
      </c>
      <c r="L47" s="6">
        <f t="shared" si="2"/>
        <v>16432</v>
      </c>
    </row>
    <row r="48" spans="2:12" ht="17.100000000000001" customHeight="1" x14ac:dyDescent="0.3">
      <c r="B48" s="20" t="s">
        <v>51</v>
      </c>
      <c r="C48" s="21" t="s">
        <v>53</v>
      </c>
      <c r="D48" s="21">
        <v>337</v>
      </c>
      <c r="E48" s="21"/>
      <c r="F48" s="22">
        <f t="shared" si="1"/>
        <v>337</v>
      </c>
      <c r="G48" s="23"/>
      <c r="H48" s="6">
        <f t="shared" si="3"/>
        <v>337</v>
      </c>
      <c r="I48" s="23"/>
      <c r="J48" s="6">
        <f t="shared" si="4"/>
        <v>337</v>
      </c>
      <c r="L48" s="6">
        <f t="shared" si="2"/>
        <v>337</v>
      </c>
    </row>
    <row r="49" spans="2:12" ht="17.100000000000001" customHeight="1" x14ac:dyDescent="0.3">
      <c r="B49" s="20" t="s">
        <v>51</v>
      </c>
      <c r="C49" s="21" t="s">
        <v>54</v>
      </c>
      <c r="D49" s="21">
        <v>660</v>
      </c>
      <c r="E49" s="21"/>
      <c r="F49" s="22">
        <f t="shared" si="1"/>
        <v>660</v>
      </c>
      <c r="G49" s="23"/>
      <c r="H49" s="6">
        <f t="shared" si="3"/>
        <v>660</v>
      </c>
      <c r="I49" s="23"/>
      <c r="J49" s="6">
        <f t="shared" si="4"/>
        <v>660</v>
      </c>
      <c r="L49" s="6">
        <f t="shared" si="2"/>
        <v>660</v>
      </c>
    </row>
    <row r="50" spans="2:12" ht="17.100000000000001" customHeight="1" x14ac:dyDescent="0.3">
      <c r="B50" s="20" t="s">
        <v>51</v>
      </c>
      <c r="C50" s="21" t="s">
        <v>55</v>
      </c>
      <c r="D50" s="21">
        <v>1000</v>
      </c>
      <c r="E50" s="21"/>
      <c r="F50" s="22">
        <f t="shared" si="1"/>
        <v>1000</v>
      </c>
      <c r="G50" s="23"/>
      <c r="H50" s="6">
        <f t="shared" si="3"/>
        <v>1000</v>
      </c>
      <c r="I50" s="23"/>
      <c r="J50" s="6">
        <f t="shared" si="4"/>
        <v>1000</v>
      </c>
      <c r="L50" s="6">
        <f t="shared" si="2"/>
        <v>1000</v>
      </c>
    </row>
    <row r="51" spans="2:12" ht="17.100000000000001" customHeight="1" x14ac:dyDescent="0.3">
      <c r="B51" s="20" t="s">
        <v>51</v>
      </c>
      <c r="C51" s="21" t="s">
        <v>56</v>
      </c>
      <c r="D51" s="21">
        <v>29000</v>
      </c>
      <c r="E51" s="21"/>
      <c r="F51" s="22">
        <f t="shared" si="1"/>
        <v>29000</v>
      </c>
      <c r="G51" s="23"/>
      <c r="H51" s="6">
        <f t="shared" si="3"/>
        <v>29000</v>
      </c>
      <c r="I51" s="23"/>
      <c r="J51" s="6">
        <f t="shared" si="4"/>
        <v>29000</v>
      </c>
      <c r="L51" s="6">
        <f t="shared" si="2"/>
        <v>29000</v>
      </c>
    </row>
    <row r="52" spans="2:12" ht="17.100000000000001" customHeight="1" x14ac:dyDescent="0.3">
      <c r="B52" s="20" t="s">
        <v>51</v>
      </c>
      <c r="C52" s="21" t="s">
        <v>57</v>
      </c>
      <c r="D52" s="21">
        <v>15401</v>
      </c>
      <c r="E52" s="21"/>
      <c r="F52" s="22">
        <f t="shared" si="1"/>
        <v>15401</v>
      </c>
      <c r="G52" s="23"/>
      <c r="H52" s="6">
        <f t="shared" si="3"/>
        <v>15401</v>
      </c>
      <c r="I52" s="23"/>
      <c r="J52" s="6">
        <f t="shared" si="4"/>
        <v>15401</v>
      </c>
      <c r="L52" s="6">
        <f t="shared" si="2"/>
        <v>15401</v>
      </c>
    </row>
    <row r="53" spans="2:12" ht="17.100000000000001" customHeight="1" x14ac:dyDescent="0.3">
      <c r="B53" s="20" t="s">
        <v>51</v>
      </c>
      <c r="C53" s="21" t="s">
        <v>58</v>
      </c>
      <c r="D53" s="21">
        <v>9000</v>
      </c>
      <c r="E53" s="21"/>
      <c r="F53" s="22">
        <f t="shared" si="1"/>
        <v>9000</v>
      </c>
      <c r="G53" s="23"/>
      <c r="H53" s="6">
        <f t="shared" si="3"/>
        <v>9000</v>
      </c>
      <c r="I53" s="23"/>
      <c r="J53" s="6">
        <f t="shared" si="4"/>
        <v>9000</v>
      </c>
      <c r="L53" s="6">
        <f t="shared" si="2"/>
        <v>9000</v>
      </c>
    </row>
    <row r="54" spans="2:12" ht="17.100000000000001" customHeight="1" x14ac:dyDescent="0.3">
      <c r="B54" s="20" t="s">
        <v>51</v>
      </c>
      <c r="C54" s="21" t="s">
        <v>59</v>
      </c>
      <c r="D54" s="21">
        <v>2629</v>
      </c>
      <c r="E54" s="21"/>
      <c r="F54" s="22">
        <f t="shared" si="1"/>
        <v>2629</v>
      </c>
      <c r="G54" s="23"/>
      <c r="H54" s="6">
        <f t="shared" si="3"/>
        <v>2629</v>
      </c>
      <c r="I54" s="23"/>
      <c r="J54" s="6">
        <f t="shared" si="4"/>
        <v>2629</v>
      </c>
      <c r="L54" s="6">
        <f t="shared" si="2"/>
        <v>2629</v>
      </c>
    </row>
    <row r="55" spans="2:12" s="38" customFormat="1" ht="17.100000000000001" customHeight="1" x14ac:dyDescent="0.3">
      <c r="B55" s="37" t="s">
        <v>51</v>
      </c>
      <c r="C55" s="21" t="s">
        <v>60</v>
      </c>
      <c r="D55" s="21">
        <v>150</v>
      </c>
      <c r="E55" s="21"/>
      <c r="F55" s="22">
        <f t="shared" si="1"/>
        <v>150</v>
      </c>
      <c r="G55" s="28"/>
      <c r="H55" s="6">
        <f t="shared" si="3"/>
        <v>150</v>
      </c>
      <c r="I55" s="28"/>
      <c r="J55" s="6">
        <f t="shared" si="4"/>
        <v>150</v>
      </c>
      <c r="L55" s="6">
        <f t="shared" si="2"/>
        <v>150</v>
      </c>
    </row>
    <row r="56" spans="2:12" s="38" customFormat="1" ht="17.100000000000001" customHeight="1" x14ac:dyDescent="0.3">
      <c r="B56" s="37" t="s">
        <v>51</v>
      </c>
      <c r="C56" s="21" t="s">
        <v>61</v>
      </c>
      <c r="D56" s="21">
        <v>1500</v>
      </c>
      <c r="E56" s="21"/>
      <c r="F56" s="22">
        <f t="shared" si="1"/>
        <v>1500</v>
      </c>
      <c r="G56" s="28"/>
      <c r="H56" s="6">
        <f t="shared" si="3"/>
        <v>1500</v>
      </c>
      <c r="I56" s="28"/>
      <c r="J56" s="6">
        <f t="shared" si="4"/>
        <v>1500</v>
      </c>
      <c r="L56" s="6">
        <f t="shared" si="2"/>
        <v>1500</v>
      </c>
    </row>
    <row r="57" spans="2:12" s="38" customFormat="1" ht="17.100000000000001" customHeight="1" x14ac:dyDescent="0.3">
      <c r="B57" s="37" t="s">
        <v>51</v>
      </c>
      <c r="C57" s="21" t="s">
        <v>62</v>
      </c>
      <c r="D57" s="21">
        <v>763</v>
      </c>
      <c r="E57" s="21"/>
      <c r="F57" s="22">
        <f t="shared" si="1"/>
        <v>763</v>
      </c>
      <c r="G57" s="28"/>
      <c r="H57" s="6">
        <f t="shared" si="3"/>
        <v>763</v>
      </c>
      <c r="I57" s="28"/>
      <c r="J57" s="6">
        <f t="shared" si="4"/>
        <v>763</v>
      </c>
      <c r="L57" s="6">
        <f t="shared" si="2"/>
        <v>763</v>
      </c>
    </row>
    <row r="58" spans="2:12" s="38" customFormat="1" ht="17.100000000000001" customHeight="1" x14ac:dyDescent="0.3">
      <c r="B58" s="37" t="s">
        <v>51</v>
      </c>
      <c r="C58" s="21" t="s">
        <v>63</v>
      </c>
      <c r="D58" s="21">
        <v>1616841</v>
      </c>
      <c r="E58" s="21"/>
      <c r="F58" s="22">
        <f t="shared" si="1"/>
        <v>1616841</v>
      </c>
      <c r="G58" s="28"/>
      <c r="H58" s="6">
        <f t="shared" si="3"/>
        <v>1616841</v>
      </c>
      <c r="I58" s="28"/>
      <c r="J58" s="6">
        <f t="shared" si="4"/>
        <v>1616841</v>
      </c>
      <c r="L58" s="6">
        <f t="shared" si="2"/>
        <v>1616841</v>
      </c>
    </row>
    <row r="59" spans="2:12" s="38" customFormat="1" ht="17.100000000000001" customHeight="1" x14ac:dyDescent="0.3">
      <c r="B59" s="20" t="s">
        <v>51</v>
      </c>
      <c r="C59" s="21" t="s">
        <v>64</v>
      </c>
      <c r="D59" s="21">
        <v>107100</v>
      </c>
      <c r="E59" s="21"/>
      <c r="F59" s="22">
        <f t="shared" si="1"/>
        <v>107100</v>
      </c>
      <c r="G59" s="28"/>
      <c r="H59" s="6">
        <f t="shared" si="3"/>
        <v>107100</v>
      </c>
      <c r="I59" s="28"/>
      <c r="J59" s="6">
        <f t="shared" si="4"/>
        <v>107100</v>
      </c>
      <c r="L59" s="6">
        <f t="shared" si="2"/>
        <v>107100</v>
      </c>
    </row>
    <row r="60" spans="2:12" s="38" customFormat="1" ht="17.100000000000001" customHeight="1" x14ac:dyDescent="0.3">
      <c r="B60" s="37" t="s">
        <v>51</v>
      </c>
      <c r="C60" s="21" t="s">
        <v>65</v>
      </c>
      <c r="D60" s="22">
        <v>17498</v>
      </c>
      <c r="E60" s="22"/>
      <c r="F60" s="22">
        <f t="shared" si="1"/>
        <v>17498</v>
      </c>
      <c r="G60" s="28"/>
      <c r="H60" s="6">
        <f t="shared" si="3"/>
        <v>17498</v>
      </c>
      <c r="I60" s="28"/>
      <c r="J60" s="6">
        <f t="shared" si="4"/>
        <v>17498</v>
      </c>
      <c r="L60" s="6">
        <f t="shared" si="2"/>
        <v>17498</v>
      </c>
    </row>
    <row r="61" spans="2:12" s="38" customFormat="1" ht="17.100000000000001" customHeight="1" x14ac:dyDescent="0.3">
      <c r="B61" s="37" t="s">
        <v>51</v>
      </c>
      <c r="C61" s="21" t="s">
        <v>66</v>
      </c>
      <c r="D61" s="21">
        <v>19700</v>
      </c>
      <c r="E61" s="21"/>
      <c r="F61" s="22">
        <f t="shared" si="1"/>
        <v>19700</v>
      </c>
      <c r="G61" s="40"/>
      <c r="H61" s="6">
        <f t="shared" si="3"/>
        <v>19700</v>
      </c>
      <c r="I61" s="28"/>
      <c r="J61" s="6">
        <f t="shared" si="4"/>
        <v>19700</v>
      </c>
      <c r="L61" s="6">
        <f t="shared" si="2"/>
        <v>19700</v>
      </c>
    </row>
    <row r="62" spans="2:12" s="38" customFormat="1" ht="17.100000000000001" customHeight="1" x14ac:dyDescent="0.3">
      <c r="B62" s="37" t="s">
        <v>51</v>
      </c>
      <c r="C62" s="21" t="s">
        <v>67</v>
      </c>
      <c r="D62" s="21">
        <v>6000</v>
      </c>
      <c r="E62" s="21"/>
      <c r="F62" s="22">
        <f t="shared" si="1"/>
        <v>6000</v>
      </c>
      <c r="G62" s="28"/>
      <c r="H62" s="6">
        <f t="shared" si="3"/>
        <v>6000</v>
      </c>
      <c r="I62" s="28"/>
      <c r="J62" s="6">
        <f t="shared" si="4"/>
        <v>6000</v>
      </c>
      <c r="L62" s="6">
        <f t="shared" si="2"/>
        <v>6000</v>
      </c>
    </row>
    <row r="63" spans="2:12" s="38" customFormat="1" ht="17.100000000000001" customHeight="1" x14ac:dyDescent="0.3">
      <c r="B63" s="37" t="s">
        <v>51</v>
      </c>
      <c r="C63" s="21" t="s">
        <v>68</v>
      </c>
      <c r="D63" s="21">
        <v>250</v>
      </c>
      <c r="E63" s="21"/>
      <c r="F63" s="22">
        <f t="shared" si="1"/>
        <v>250</v>
      </c>
      <c r="G63" s="28"/>
      <c r="H63" s="6">
        <f t="shared" si="3"/>
        <v>250</v>
      </c>
      <c r="I63" s="28"/>
      <c r="J63" s="6">
        <f t="shared" si="4"/>
        <v>250</v>
      </c>
      <c r="L63" s="6">
        <f t="shared" si="2"/>
        <v>250</v>
      </c>
    </row>
    <row r="64" spans="2:12" s="38" customFormat="1" ht="17.100000000000001" customHeight="1" x14ac:dyDescent="0.3">
      <c r="B64" s="37" t="s">
        <v>51</v>
      </c>
      <c r="C64" s="21" t="s">
        <v>69</v>
      </c>
      <c r="D64" s="21"/>
      <c r="E64" s="21"/>
      <c r="F64" s="22"/>
      <c r="G64" s="28"/>
      <c r="H64" s="6"/>
      <c r="I64" s="28"/>
      <c r="J64" s="6"/>
      <c r="K64" s="21">
        <v>1647</v>
      </c>
      <c r="L64" s="6">
        <f t="shared" si="2"/>
        <v>1647</v>
      </c>
    </row>
    <row r="65" spans="2:12" s="38" customFormat="1" ht="17.100000000000001" customHeight="1" x14ac:dyDescent="0.3">
      <c r="B65" s="37" t="s">
        <v>51</v>
      </c>
      <c r="C65" s="21" t="s">
        <v>70</v>
      </c>
      <c r="D65" s="21">
        <v>12900</v>
      </c>
      <c r="E65" s="21"/>
      <c r="F65" s="22">
        <f t="shared" si="1"/>
        <v>12900</v>
      </c>
      <c r="G65" s="28"/>
      <c r="H65" s="6">
        <f t="shared" si="3"/>
        <v>12900</v>
      </c>
      <c r="I65" s="28"/>
      <c r="J65" s="6">
        <f t="shared" si="4"/>
        <v>12900</v>
      </c>
      <c r="L65" s="6">
        <f t="shared" si="2"/>
        <v>12900</v>
      </c>
    </row>
    <row r="66" spans="2:12" s="38" customFormat="1" ht="17.100000000000001" customHeight="1" x14ac:dyDescent="0.3">
      <c r="B66" s="37" t="s">
        <v>51</v>
      </c>
      <c r="C66" s="21" t="s">
        <v>71</v>
      </c>
      <c r="D66" s="21">
        <v>20396</v>
      </c>
      <c r="E66" s="21"/>
      <c r="F66" s="22">
        <f t="shared" si="1"/>
        <v>20396</v>
      </c>
      <c r="G66" s="28"/>
      <c r="H66" s="6">
        <f t="shared" si="3"/>
        <v>20396</v>
      </c>
      <c r="I66" s="28"/>
      <c r="J66" s="6">
        <f t="shared" si="4"/>
        <v>20396</v>
      </c>
      <c r="L66" s="6">
        <f t="shared" si="2"/>
        <v>20396</v>
      </c>
    </row>
    <row r="67" spans="2:12" s="38" customFormat="1" ht="17.100000000000001" customHeight="1" x14ac:dyDescent="0.3">
      <c r="B67" s="37" t="s">
        <v>51</v>
      </c>
      <c r="C67" s="21" t="s">
        <v>72</v>
      </c>
      <c r="D67" s="21">
        <v>12000</v>
      </c>
      <c r="E67" s="21"/>
      <c r="F67" s="22">
        <f t="shared" si="1"/>
        <v>12000</v>
      </c>
      <c r="G67" s="28"/>
      <c r="H67" s="6">
        <f t="shared" si="3"/>
        <v>12000</v>
      </c>
      <c r="I67" s="28"/>
      <c r="J67" s="6">
        <f t="shared" si="4"/>
        <v>12000</v>
      </c>
      <c r="L67" s="6">
        <f t="shared" si="2"/>
        <v>12000</v>
      </c>
    </row>
    <row r="68" spans="2:12" s="38" customFormat="1" ht="17.100000000000001" customHeight="1" x14ac:dyDescent="0.3">
      <c r="B68" s="37" t="s">
        <v>51</v>
      </c>
      <c r="C68" s="21" t="s">
        <v>73</v>
      </c>
      <c r="D68" s="21">
        <v>23000</v>
      </c>
      <c r="E68" s="21"/>
      <c r="F68" s="22">
        <f t="shared" si="1"/>
        <v>23000</v>
      </c>
      <c r="G68" s="28"/>
      <c r="H68" s="6">
        <f t="shared" si="3"/>
        <v>23000</v>
      </c>
      <c r="I68" s="28"/>
      <c r="J68" s="6">
        <f t="shared" si="4"/>
        <v>23000</v>
      </c>
      <c r="L68" s="6">
        <f t="shared" si="2"/>
        <v>23000</v>
      </c>
    </row>
    <row r="69" spans="2:12" ht="17.100000000000001" customHeight="1" x14ac:dyDescent="0.3">
      <c r="B69" s="20" t="s">
        <v>51</v>
      </c>
      <c r="C69" s="21" t="s">
        <v>74</v>
      </c>
      <c r="D69" s="21">
        <v>16250</v>
      </c>
      <c r="E69" s="21"/>
      <c r="F69" s="22">
        <f t="shared" ref="F69:F136" si="11">E69+D69</f>
        <v>16250</v>
      </c>
      <c r="G69" s="23"/>
      <c r="H69" s="6">
        <f t="shared" si="3"/>
        <v>16250</v>
      </c>
      <c r="I69" s="23"/>
      <c r="J69" s="6">
        <f t="shared" si="4"/>
        <v>16250</v>
      </c>
      <c r="L69" s="6">
        <f t="shared" ref="L69:L136" si="12">K69+J69</f>
        <v>16250</v>
      </c>
    </row>
    <row r="70" spans="2:12" ht="17.100000000000001" customHeight="1" x14ac:dyDescent="0.3">
      <c r="B70" s="20" t="s">
        <v>51</v>
      </c>
      <c r="C70" s="21" t="s">
        <v>75</v>
      </c>
      <c r="D70" s="21">
        <v>13457</v>
      </c>
      <c r="E70" s="21"/>
      <c r="F70" s="22">
        <f t="shared" si="11"/>
        <v>13457</v>
      </c>
      <c r="G70" s="23"/>
      <c r="H70" s="6">
        <f t="shared" ref="H70:H137" si="13">G70+D70</f>
        <v>13457</v>
      </c>
      <c r="I70" s="23"/>
      <c r="J70" s="6">
        <f t="shared" ref="J70:J139" si="14">I70+H70</f>
        <v>13457</v>
      </c>
      <c r="L70" s="6">
        <f t="shared" si="12"/>
        <v>13457</v>
      </c>
    </row>
    <row r="71" spans="2:12" ht="17.100000000000001" customHeight="1" x14ac:dyDescent="0.3">
      <c r="B71" s="20" t="s">
        <v>51</v>
      </c>
      <c r="C71" s="21" t="s">
        <v>76</v>
      </c>
      <c r="D71" s="21">
        <v>85087</v>
      </c>
      <c r="E71" s="21"/>
      <c r="F71" s="22">
        <f t="shared" si="11"/>
        <v>85087</v>
      </c>
      <c r="G71" s="23"/>
      <c r="H71" s="6">
        <f t="shared" si="13"/>
        <v>85087</v>
      </c>
      <c r="I71" s="23"/>
      <c r="J71" s="6">
        <f t="shared" si="14"/>
        <v>85087</v>
      </c>
      <c r="L71" s="6">
        <f t="shared" si="12"/>
        <v>85087</v>
      </c>
    </row>
    <row r="72" spans="2:12" ht="17.100000000000001" customHeight="1" x14ac:dyDescent="0.3">
      <c r="B72" s="41" t="s">
        <v>51</v>
      </c>
      <c r="C72" s="31" t="s">
        <v>77</v>
      </c>
      <c r="D72" s="31">
        <v>28000</v>
      </c>
      <c r="E72" s="31"/>
      <c r="F72" s="22">
        <f t="shared" si="11"/>
        <v>28000</v>
      </c>
      <c r="G72" s="23"/>
      <c r="H72" s="6">
        <f t="shared" si="13"/>
        <v>28000</v>
      </c>
      <c r="I72" s="23"/>
      <c r="J72" s="6">
        <f t="shared" si="14"/>
        <v>28000</v>
      </c>
      <c r="L72" s="6">
        <f t="shared" si="12"/>
        <v>28000</v>
      </c>
    </row>
    <row r="73" spans="2:12" ht="17.100000000000001" customHeight="1" x14ac:dyDescent="0.3">
      <c r="B73" s="20" t="s">
        <v>51</v>
      </c>
      <c r="C73" s="21" t="s">
        <v>78</v>
      </c>
      <c r="D73" s="21">
        <v>391500</v>
      </c>
      <c r="E73" s="21"/>
      <c r="F73" s="22">
        <f t="shared" si="11"/>
        <v>391500</v>
      </c>
      <c r="G73" s="23"/>
      <c r="H73" s="6">
        <f t="shared" si="13"/>
        <v>391500</v>
      </c>
      <c r="I73" s="23"/>
      <c r="J73" s="6">
        <f t="shared" si="14"/>
        <v>391500</v>
      </c>
      <c r="L73" s="6">
        <f t="shared" si="12"/>
        <v>391500</v>
      </c>
    </row>
    <row r="74" spans="2:12" ht="17.100000000000001" customHeight="1" x14ac:dyDescent="0.3">
      <c r="B74" s="20" t="s">
        <v>79</v>
      </c>
      <c r="C74" s="21" t="s">
        <v>80</v>
      </c>
      <c r="D74" s="21"/>
      <c r="E74" s="21"/>
      <c r="F74" s="22"/>
      <c r="G74" s="23"/>
      <c r="H74" s="6"/>
      <c r="I74" s="23"/>
      <c r="J74" s="6"/>
      <c r="K74" s="6">
        <v>5000</v>
      </c>
      <c r="L74" s="6">
        <f t="shared" si="12"/>
        <v>5000</v>
      </c>
    </row>
    <row r="75" spans="2:12" ht="17.100000000000001" customHeight="1" x14ac:dyDescent="0.3">
      <c r="B75" s="20" t="s">
        <v>51</v>
      </c>
      <c r="C75" s="21" t="s">
        <v>81</v>
      </c>
      <c r="D75" s="21"/>
      <c r="E75" s="21"/>
      <c r="F75" s="22"/>
      <c r="G75" s="23"/>
      <c r="H75" s="6"/>
      <c r="I75" s="23"/>
      <c r="J75" s="6"/>
      <c r="K75" s="6">
        <v>20218</v>
      </c>
      <c r="L75" s="6">
        <f t="shared" si="12"/>
        <v>20218</v>
      </c>
    </row>
    <row r="76" spans="2:12" ht="17.100000000000001" customHeight="1" x14ac:dyDescent="0.3">
      <c r="B76" s="20" t="s">
        <v>51</v>
      </c>
      <c r="C76" s="21" t="s">
        <v>82</v>
      </c>
      <c r="D76" s="21"/>
      <c r="E76" s="21"/>
      <c r="F76" s="22"/>
      <c r="G76" s="23"/>
      <c r="H76" s="6"/>
      <c r="I76" s="23"/>
      <c r="J76" s="6"/>
      <c r="K76" s="33">
        <v>17840</v>
      </c>
      <c r="L76" s="33">
        <f t="shared" si="12"/>
        <v>17840</v>
      </c>
    </row>
    <row r="77" spans="2:12" ht="17.100000000000001" customHeight="1" x14ac:dyDescent="0.3">
      <c r="B77" s="20" t="s">
        <v>51</v>
      </c>
      <c r="C77" s="21" t="s">
        <v>83</v>
      </c>
      <c r="D77" s="21">
        <v>9180</v>
      </c>
      <c r="E77" s="21"/>
      <c r="F77" s="22">
        <f t="shared" si="11"/>
        <v>9180</v>
      </c>
      <c r="G77" s="23"/>
      <c r="H77" s="6">
        <f t="shared" si="13"/>
        <v>9180</v>
      </c>
      <c r="I77" s="23"/>
      <c r="J77" s="6">
        <f t="shared" si="14"/>
        <v>9180</v>
      </c>
      <c r="L77" s="6">
        <f t="shared" si="12"/>
        <v>9180</v>
      </c>
    </row>
    <row r="78" spans="2:12" ht="17.100000000000001" customHeight="1" x14ac:dyDescent="0.3">
      <c r="B78" s="20" t="s">
        <v>51</v>
      </c>
      <c r="C78" s="21" t="s">
        <v>84</v>
      </c>
      <c r="D78" s="21">
        <v>23620</v>
      </c>
      <c r="E78" s="21"/>
      <c r="F78" s="22">
        <f t="shared" si="11"/>
        <v>23620</v>
      </c>
      <c r="G78" s="23"/>
      <c r="H78" s="6">
        <f t="shared" si="13"/>
        <v>23620</v>
      </c>
      <c r="I78" s="23"/>
      <c r="J78" s="6">
        <f t="shared" si="14"/>
        <v>23620</v>
      </c>
      <c r="L78" s="6">
        <f t="shared" si="12"/>
        <v>23620</v>
      </c>
    </row>
    <row r="79" spans="2:12" ht="17.100000000000001" customHeight="1" x14ac:dyDescent="0.3">
      <c r="B79" s="20" t="s">
        <v>51</v>
      </c>
      <c r="C79" s="21" t="s">
        <v>85</v>
      </c>
      <c r="D79" s="22">
        <v>18440</v>
      </c>
      <c r="E79" s="22"/>
      <c r="F79" s="22">
        <f t="shared" si="11"/>
        <v>18440</v>
      </c>
      <c r="G79" s="23"/>
      <c r="H79" s="6">
        <f t="shared" si="13"/>
        <v>18440</v>
      </c>
      <c r="I79" s="23"/>
      <c r="J79" s="6">
        <f t="shared" si="14"/>
        <v>18440</v>
      </c>
      <c r="L79" s="6">
        <f t="shared" si="12"/>
        <v>18440</v>
      </c>
    </row>
    <row r="80" spans="2:12" ht="17.100000000000001" customHeight="1" x14ac:dyDescent="0.3">
      <c r="B80" s="20"/>
      <c r="C80" s="21"/>
      <c r="D80" s="21"/>
      <c r="E80" s="21"/>
      <c r="F80" s="22"/>
      <c r="G80" s="23"/>
      <c r="H80" s="6"/>
      <c r="I80" s="23"/>
      <c r="J80" s="6"/>
    </row>
    <row r="81" spans="2:14" ht="17.100000000000001" customHeight="1" x14ac:dyDescent="0.3">
      <c r="B81" s="42"/>
      <c r="C81" s="15" t="s">
        <v>86</v>
      </c>
      <c r="D81" s="16">
        <f>D3+D19+D46</f>
        <v>10101325</v>
      </c>
      <c r="E81" s="16"/>
      <c r="F81" s="16">
        <f t="shared" si="11"/>
        <v>10101325</v>
      </c>
      <c r="G81" s="18"/>
      <c r="H81" s="18">
        <f>H46+H19+H3</f>
        <v>10411109</v>
      </c>
      <c r="I81" s="39"/>
      <c r="J81" s="18">
        <f>J46+J19+J3</f>
        <v>10411109</v>
      </c>
      <c r="K81" s="19"/>
      <c r="L81" s="18">
        <f>L46+L19+L3</f>
        <v>10455814</v>
      </c>
      <c r="N81" s="32"/>
    </row>
    <row r="82" spans="2:14" ht="17.100000000000001" customHeight="1" x14ac:dyDescent="0.3">
      <c r="B82" s="20"/>
      <c r="C82" s="21"/>
      <c r="D82" s="21"/>
      <c r="E82" s="21"/>
      <c r="F82" s="22"/>
      <c r="G82" s="23"/>
      <c r="H82" s="6"/>
      <c r="I82" s="23"/>
      <c r="J82" s="6"/>
    </row>
    <row r="83" spans="2:14" ht="17.100000000000001" customHeight="1" x14ac:dyDescent="0.3">
      <c r="B83" s="20"/>
      <c r="C83" s="43" t="s">
        <v>87</v>
      </c>
      <c r="D83" s="21"/>
      <c r="E83" s="21"/>
      <c r="F83" s="22"/>
      <c r="G83" s="23"/>
      <c r="H83" s="6"/>
      <c r="I83" s="23"/>
      <c r="J83" s="6"/>
    </row>
    <row r="84" spans="2:14" ht="17.100000000000001" customHeight="1" x14ac:dyDescent="0.3">
      <c r="B84" s="20"/>
      <c r="C84" s="21"/>
      <c r="D84" s="21"/>
      <c r="E84" s="21"/>
      <c r="F84" s="22"/>
      <c r="G84" s="23"/>
      <c r="H84" s="6"/>
      <c r="I84" s="23"/>
      <c r="J84" s="6"/>
    </row>
    <row r="85" spans="2:14" ht="17.100000000000001" customHeight="1" x14ac:dyDescent="0.3">
      <c r="B85" s="24">
        <v>233</v>
      </c>
      <c r="C85" s="25" t="s">
        <v>88</v>
      </c>
      <c r="D85" s="25">
        <f t="shared" ref="D85" si="15">D86</f>
        <v>5000</v>
      </c>
      <c r="E85" s="25"/>
      <c r="F85" s="26">
        <f t="shared" si="11"/>
        <v>5000</v>
      </c>
      <c r="G85" s="8"/>
      <c r="H85" s="12">
        <f t="shared" si="13"/>
        <v>5000</v>
      </c>
      <c r="I85" s="23"/>
      <c r="J85" s="12">
        <f>J86</f>
        <v>5000</v>
      </c>
      <c r="L85" s="12">
        <f>L86</f>
        <v>29000</v>
      </c>
    </row>
    <row r="86" spans="2:14" ht="17.100000000000001" customHeight="1" x14ac:dyDescent="0.3">
      <c r="B86" s="20" t="s">
        <v>89</v>
      </c>
      <c r="C86" s="21" t="s">
        <v>88</v>
      </c>
      <c r="D86" s="21">
        <v>5000</v>
      </c>
      <c r="E86" s="21"/>
      <c r="F86" s="22">
        <f t="shared" si="11"/>
        <v>5000</v>
      </c>
      <c r="G86" s="23"/>
      <c r="H86" s="6">
        <f t="shared" si="13"/>
        <v>5000</v>
      </c>
      <c r="I86" s="23"/>
      <c r="J86" s="6">
        <f t="shared" si="14"/>
        <v>5000</v>
      </c>
      <c r="K86" s="6">
        <v>24000</v>
      </c>
      <c r="L86" s="6">
        <f t="shared" si="12"/>
        <v>29000</v>
      </c>
    </row>
    <row r="87" spans="2:14" ht="17.100000000000001" customHeight="1" x14ac:dyDescent="0.3">
      <c r="B87" s="20"/>
      <c r="C87" s="21"/>
      <c r="D87" s="21"/>
      <c r="E87" s="21"/>
      <c r="F87" s="22"/>
      <c r="G87" s="23"/>
      <c r="H87" s="6"/>
      <c r="I87" s="23"/>
      <c r="J87" s="6"/>
      <c r="K87" s="6"/>
    </row>
    <row r="88" spans="2:14" ht="17.100000000000001" customHeight="1" x14ac:dyDescent="0.3">
      <c r="B88" s="24">
        <v>322</v>
      </c>
      <c r="C88" s="25" t="s">
        <v>90</v>
      </c>
      <c r="D88" s="21"/>
      <c r="E88" s="21"/>
      <c r="F88" s="22"/>
      <c r="G88" s="23"/>
      <c r="H88" s="6"/>
      <c r="I88" s="23"/>
      <c r="J88" s="6"/>
      <c r="K88" s="6"/>
      <c r="L88" s="12">
        <f>L89</f>
        <v>3109</v>
      </c>
    </row>
    <row r="89" spans="2:14" ht="17.100000000000001" customHeight="1" x14ac:dyDescent="0.3">
      <c r="B89" s="20" t="s">
        <v>91</v>
      </c>
      <c r="C89" s="21" t="s">
        <v>81</v>
      </c>
      <c r="D89" s="21"/>
      <c r="E89" s="21"/>
      <c r="F89" s="22"/>
      <c r="G89" s="23"/>
      <c r="H89" s="6"/>
      <c r="I89" s="23"/>
      <c r="J89" s="6"/>
      <c r="K89" s="6">
        <v>3109</v>
      </c>
      <c r="L89" s="6">
        <f t="shared" si="12"/>
        <v>3109</v>
      </c>
    </row>
    <row r="90" spans="2:14" ht="17.100000000000001" customHeight="1" x14ac:dyDescent="0.3">
      <c r="B90" s="20"/>
      <c r="C90" s="21"/>
      <c r="D90" s="21"/>
      <c r="E90" s="21"/>
      <c r="F90" s="22"/>
      <c r="G90" s="23"/>
      <c r="H90" s="6"/>
      <c r="I90" s="23"/>
      <c r="J90" s="6"/>
    </row>
    <row r="91" spans="2:14" ht="17.100000000000001" customHeight="1" x14ac:dyDescent="0.3">
      <c r="B91" s="44"/>
      <c r="C91" s="45" t="s">
        <v>92</v>
      </c>
      <c r="D91" s="46">
        <f>D85</f>
        <v>5000</v>
      </c>
      <c r="E91" s="46"/>
      <c r="F91" s="46">
        <f t="shared" si="11"/>
        <v>5000</v>
      </c>
      <c r="G91" s="47"/>
      <c r="H91" s="48">
        <f t="shared" si="13"/>
        <v>5000</v>
      </c>
      <c r="I91" s="47"/>
      <c r="J91" s="48">
        <f>J85</f>
        <v>5000</v>
      </c>
      <c r="K91" s="49"/>
      <c r="L91" s="48">
        <f>L85+L88</f>
        <v>32109</v>
      </c>
    </row>
    <row r="92" spans="2:14" ht="17.100000000000001" customHeight="1" x14ac:dyDescent="0.3">
      <c r="B92" s="20"/>
      <c r="C92" s="21"/>
      <c r="D92" s="21"/>
      <c r="E92" s="21"/>
      <c r="F92" s="22"/>
      <c r="G92" s="23"/>
      <c r="H92" s="6"/>
      <c r="I92" s="23"/>
      <c r="J92" s="6"/>
    </row>
    <row r="93" spans="2:14" ht="17.100000000000001" customHeight="1" x14ac:dyDescent="0.3">
      <c r="B93" s="24"/>
      <c r="C93" s="9" t="s">
        <v>93</v>
      </c>
      <c r="D93" s="21"/>
      <c r="E93" s="21"/>
      <c r="F93" s="22"/>
      <c r="G93" s="23"/>
      <c r="H93" s="6"/>
      <c r="I93" s="23"/>
      <c r="J93" s="6"/>
    </row>
    <row r="94" spans="2:14" ht="17.100000000000001" customHeight="1" x14ac:dyDescent="0.3">
      <c r="B94" s="50" t="s">
        <v>94</v>
      </c>
      <c r="C94" s="51" t="s">
        <v>95</v>
      </c>
      <c r="D94" s="52">
        <f>D96+D97+D95+D143</f>
        <v>792566</v>
      </c>
      <c r="E94" s="52"/>
      <c r="F94" s="52">
        <f t="shared" si="11"/>
        <v>792566</v>
      </c>
      <c r="G94" s="53"/>
      <c r="H94" s="54">
        <f>H95+H96+H97+H143</f>
        <v>801446</v>
      </c>
      <c r="I94" s="55"/>
      <c r="J94" s="54">
        <f>J95+J96+J97+J143</f>
        <v>881446</v>
      </c>
      <c r="K94" s="56"/>
      <c r="L94" s="54">
        <f t="shared" si="12"/>
        <v>881446</v>
      </c>
    </row>
    <row r="95" spans="2:14" ht="17.100000000000001" hidden="1" customHeight="1" x14ac:dyDescent="0.3">
      <c r="B95" s="20" t="s">
        <v>96</v>
      </c>
      <c r="C95" s="21" t="s">
        <v>97</v>
      </c>
      <c r="D95" s="57">
        <v>380000</v>
      </c>
      <c r="E95" s="57"/>
      <c r="F95" s="22">
        <f t="shared" si="11"/>
        <v>380000</v>
      </c>
      <c r="G95" s="6">
        <v>6580</v>
      </c>
      <c r="H95" s="6">
        <f t="shared" si="13"/>
        <v>386580</v>
      </c>
      <c r="I95" s="23"/>
      <c r="J95" s="6">
        <f t="shared" si="14"/>
        <v>386580</v>
      </c>
      <c r="L95" s="6">
        <f t="shared" si="12"/>
        <v>386580</v>
      </c>
    </row>
    <row r="96" spans="2:14" ht="17.100000000000001" hidden="1" customHeight="1" x14ac:dyDescent="0.3">
      <c r="B96" s="20" t="s">
        <v>98</v>
      </c>
      <c r="C96" s="21" t="s">
        <v>99</v>
      </c>
      <c r="D96" s="57">
        <v>133000</v>
      </c>
      <c r="E96" s="57"/>
      <c r="F96" s="22">
        <f t="shared" si="11"/>
        <v>133000</v>
      </c>
      <c r="G96" s="6">
        <v>2300</v>
      </c>
      <c r="H96" s="6">
        <f t="shared" si="13"/>
        <v>135300</v>
      </c>
      <c r="I96" s="23"/>
      <c r="J96" s="6">
        <f t="shared" si="14"/>
        <v>135300</v>
      </c>
      <c r="L96" s="6">
        <f t="shared" si="12"/>
        <v>135300</v>
      </c>
    </row>
    <row r="97" spans="1:12" ht="17.100000000000001" hidden="1" customHeight="1" x14ac:dyDescent="0.3">
      <c r="B97" s="20" t="s">
        <v>100</v>
      </c>
      <c r="C97" s="21" t="s">
        <v>101</v>
      </c>
      <c r="D97" s="31">
        <f>SUM(D98:D141)</f>
        <v>267225</v>
      </c>
      <c r="E97" s="31"/>
      <c r="F97" s="22">
        <f t="shared" si="11"/>
        <v>267225</v>
      </c>
      <c r="G97" s="23"/>
      <c r="H97" s="6">
        <f t="shared" si="13"/>
        <v>267225</v>
      </c>
      <c r="I97" s="23"/>
      <c r="J97" s="6">
        <f>SUM(J98:J141)</f>
        <v>347225</v>
      </c>
      <c r="L97" s="6">
        <f t="shared" si="12"/>
        <v>347225</v>
      </c>
    </row>
    <row r="98" spans="1:12" ht="17.100000000000001" hidden="1" customHeight="1" x14ac:dyDescent="0.3">
      <c r="B98" s="20" t="s">
        <v>100</v>
      </c>
      <c r="C98" s="21" t="s">
        <v>102</v>
      </c>
      <c r="D98" s="31">
        <v>500</v>
      </c>
      <c r="E98" s="31"/>
      <c r="F98" s="22">
        <f t="shared" si="11"/>
        <v>500</v>
      </c>
      <c r="G98" s="23"/>
      <c r="H98" s="6">
        <f t="shared" si="13"/>
        <v>500</v>
      </c>
      <c r="I98" s="23"/>
      <c r="J98" s="6">
        <f t="shared" si="14"/>
        <v>500</v>
      </c>
      <c r="L98" s="6">
        <f t="shared" si="12"/>
        <v>500</v>
      </c>
    </row>
    <row r="99" spans="1:12" ht="17.100000000000001" hidden="1" customHeight="1" x14ac:dyDescent="0.3">
      <c r="A99" s="13">
        <v>632001</v>
      </c>
      <c r="B99" s="20" t="s">
        <v>100</v>
      </c>
      <c r="C99" s="21" t="s">
        <v>103</v>
      </c>
      <c r="D99" s="31">
        <v>36000</v>
      </c>
      <c r="E99" s="31"/>
      <c r="F99" s="22">
        <f t="shared" si="11"/>
        <v>36000</v>
      </c>
      <c r="G99" s="23"/>
      <c r="H99" s="6">
        <f t="shared" si="13"/>
        <v>36000</v>
      </c>
      <c r="I99" s="23"/>
      <c r="J99" s="6">
        <f t="shared" si="14"/>
        <v>36000</v>
      </c>
      <c r="L99" s="6">
        <f t="shared" si="12"/>
        <v>36000</v>
      </c>
    </row>
    <row r="100" spans="1:12" ht="17.100000000000001" hidden="1" customHeight="1" x14ac:dyDescent="0.3">
      <c r="A100" s="13">
        <v>632002</v>
      </c>
      <c r="B100" s="20" t="s">
        <v>100</v>
      </c>
      <c r="C100" s="21" t="s">
        <v>104</v>
      </c>
      <c r="D100" s="31">
        <v>2100</v>
      </c>
      <c r="E100" s="31"/>
      <c r="F100" s="22">
        <f t="shared" si="11"/>
        <v>2100</v>
      </c>
      <c r="G100" s="23"/>
      <c r="H100" s="6">
        <f t="shared" si="13"/>
        <v>2100</v>
      </c>
      <c r="I100" s="23"/>
      <c r="J100" s="6">
        <f t="shared" si="14"/>
        <v>2100</v>
      </c>
      <c r="L100" s="6">
        <f t="shared" si="12"/>
        <v>2100</v>
      </c>
    </row>
    <row r="101" spans="1:12" ht="17.100000000000001" hidden="1" customHeight="1" x14ac:dyDescent="0.3">
      <c r="B101" s="20" t="s">
        <v>100</v>
      </c>
      <c r="C101" s="21" t="s">
        <v>105</v>
      </c>
      <c r="D101" s="31">
        <v>15000</v>
      </c>
      <c r="E101" s="31"/>
      <c r="F101" s="22">
        <f t="shared" si="11"/>
        <v>15000</v>
      </c>
      <c r="G101" s="23"/>
      <c r="H101" s="6">
        <f t="shared" si="13"/>
        <v>15000</v>
      </c>
      <c r="I101" s="23"/>
      <c r="J101" s="6">
        <f t="shared" si="14"/>
        <v>15000</v>
      </c>
      <c r="L101" s="6">
        <f t="shared" si="12"/>
        <v>15000</v>
      </c>
    </row>
    <row r="102" spans="1:12" ht="17.100000000000001" hidden="1" customHeight="1" x14ac:dyDescent="0.3">
      <c r="B102" s="20" t="s">
        <v>100</v>
      </c>
      <c r="C102" s="21" t="s">
        <v>106</v>
      </c>
      <c r="D102" s="31">
        <v>7000</v>
      </c>
      <c r="E102" s="31"/>
      <c r="F102" s="22">
        <f t="shared" si="11"/>
        <v>7000</v>
      </c>
      <c r="G102" s="23"/>
      <c r="H102" s="6">
        <f t="shared" si="13"/>
        <v>7000</v>
      </c>
      <c r="I102" s="23"/>
      <c r="J102" s="6">
        <f t="shared" si="14"/>
        <v>7000</v>
      </c>
      <c r="L102" s="6">
        <f t="shared" si="12"/>
        <v>7000</v>
      </c>
    </row>
    <row r="103" spans="1:12" ht="17.100000000000001" hidden="1" customHeight="1" x14ac:dyDescent="0.3">
      <c r="B103" s="20" t="s">
        <v>100</v>
      </c>
      <c r="C103" s="21" t="s">
        <v>107</v>
      </c>
      <c r="D103" s="31">
        <v>4700</v>
      </c>
      <c r="E103" s="31"/>
      <c r="F103" s="22">
        <f t="shared" si="11"/>
        <v>4700</v>
      </c>
      <c r="G103" s="23"/>
      <c r="H103" s="6">
        <f t="shared" si="13"/>
        <v>4700</v>
      </c>
      <c r="I103" s="23"/>
      <c r="J103" s="6">
        <f t="shared" si="14"/>
        <v>4700</v>
      </c>
      <c r="L103" s="6">
        <f t="shared" si="12"/>
        <v>4700</v>
      </c>
    </row>
    <row r="104" spans="1:12" ht="17.100000000000001" hidden="1" customHeight="1" x14ac:dyDescent="0.3">
      <c r="B104" s="20" t="s">
        <v>100</v>
      </c>
      <c r="C104" s="21" t="s">
        <v>108</v>
      </c>
      <c r="D104" s="31">
        <v>3000</v>
      </c>
      <c r="E104" s="31"/>
      <c r="F104" s="22">
        <f t="shared" si="11"/>
        <v>3000</v>
      </c>
      <c r="G104" s="6"/>
      <c r="H104" s="6">
        <f t="shared" si="13"/>
        <v>3000</v>
      </c>
      <c r="I104" s="23"/>
      <c r="J104" s="6">
        <f t="shared" si="14"/>
        <v>3000</v>
      </c>
      <c r="L104" s="6">
        <f t="shared" si="12"/>
        <v>3000</v>
      </c>
    </row>
    <row r="105" spans="1:12" ht="17.100000000000001" hidden="1" customHeight="1" x14ac:dyDescent="0.3">
      <c r="B105" s="20" t="s">
        <v>100</v>
      </c>
      <c r="C105" s="21" t="s">
        <v>109</v>
      </c>
      <c r="D105" s="31">
        <v>7000</v>
      </c>
      <c r="E105" s="31"/>
      <c r="F105" s="22">
        <f t="shared" si="11"/>
        <v>7000</v>
      </c>
      <c r="G105" s="6"/>
      <c r="H105" s="6">
        <f t="shared" si="13"/>
        <v>7000</v>
      </c>
      <c r="I105" s="23"/>
      <c r="J105" s="6">
        <f t="shared" si="14"/>
        <v>7000</v>
      </c>
      <c r="L105" s="6">
        <f t="shared" si="12"/>
        <v>7000</v>
      </c>
    </row>
    <row r="106" spans="1:12" ht="17.100000000000001" hidden="1" customHeight="1" x14ac:dyDescent="0.3">
      <c r="B106" s="20" t="s">
        <v>100</v>
      </c>
      <c r="C106" s="21" t="s">
        <v>110</v>
      </c>
      <c r="D106" s="31">
        <v>100</v>
      </c>
      <c r="E106" s="31"/>
      <c r="F106" s="22">
        <f t="shared" si="11"/>
        <v>100</v>
      </c>
      <c r="G106" s="6"/>
      <c r="H106" s="6">
        <f t="shared" si="13"/>
        <v>100</v>
      </c>
      <c r="I106" s="23"/>
      <c r="J106" s="6">
        <f t="shared" si="14"/>
        <v>100</v>
      </c>
      <c r="L106" s="6">
        <f t="shared" si="12"/>
        <v>100</v>
      </c>
    </row>
    <row r="107" spans="1:12" ht="17.100000000000001" hidden="1" customHeight="1" x14ac:dyDescent="0.3">
      <c r="B107" s="20" t="s">
        <v>100</v>
      </c>
      <c r="C107" s="21" t="s">
        <v>111</v>
      </c>
      <c r="D107" s="31">
        <v>1000</v>
      </c>
      <c r="E107" s="31"/>
      <c r="F107" s="22">
        <f t="shared" si="11"/>
        <v>1000</v>
      </c>
      <c r="G107" s="23"/>
      <c r="H107" s="6">
        <f t="shared" si="13"/>
        <v>1000</v>
      </c>
      <c r="I107" s="23"/>
      <c r="J107" s="6">
        <f t="shared" si="14"/>
        <v>1000</v>
      </c>
      <c r="L107" s="6">
        <f t="shared" si="12"/>
        <v>1000</v>
      </c>
    </row>
    <row r="108" spans="1:12" ht="17.100000000000001" hidden="1" customHeight="1" x14ac:dyDescent="0.3">
      <c r="B108" s="20" t="s">
        <v>100</v>
      </c>
      <c r="C108" s="21" t="s">
        <v>112</v>
      </c>
      <c r="D108" s="31">
        <v>8000</v>
      </c>
      <c r="E108" s="31"/>
      <c r="F108" s="22">
        <f t="shared" si="11"/>
        <v>8000</v>
      </c>
      <c r="G108" s="23"/>
      <c r="H108" s="6">
        <f t="shared" si="13"/>
        <v>8000</v>
      </c>
      <c r="I108" s="23"/>
      <c r="J108" s="6">
        <f t="shared" si="14"/>
        <v>8000</v>
      </c>
      <c r="L108" s="6">
        <f t="shared" si="12"/>
        <v>8000</v>
      </c>
    </row>
    <row r="109" spans="1:12" ht="17.100000000000001" hidden="1" customHeight="1" x14ac:dyDescent="0.3">
      <c r="B109" s="20" t="s">
        <v>100</v>
      </c>
      <c r="C109" s="21" t="s">
        <v>113</v>
      </c>
      <c r="D109" s="31">
        <v>1000</v>
      </c>
      <c r="E109" s="31"/>
      <c r="F109" s="22">
        <f t="shared" si="11"/>
        <v>1000</v>
      </c>
      <c r="G109" s="23"/>
      <c r="H109" s="6">
        <f t="shared" si="13"/>
        <v>1000</v>
      </c>
      <c r="I109" s="23"/>
      <c r="J109" s="6">
        <f t="shared" si="14"/>
        <v>1000</v>
      </c>
      <c r="L109" s="6">
        <f t="shared" si="12"/>
        <v>1000</v>
      </c>
    </row>
    <row r="110" spans="1:12" ht="17.100000000000001" hidden="1" customHeight="1" x14ac:dyDescent="0.3">
      <c r="B110" s="20" t="s">
        <v>100</v>
      </c>
      <c r="C110" s="21" t="s">
        <v>114</v>
      </c>
      <c r="D110" s="31">
        <v>700</v>
      </c>
      <c r="E110" s="31"/>
      <c r="F110" s="22">
        <f t="shared" si="11"/>
        <v>700</v>
      </c>
      <c r="G110" s="23"/>
      <c r="H110" s="6">
        <f t="shared" si="13"/>
        <v>700</v>
      </c>
      <c r="I110" s="23"/>
      <c r="J110" s="6">
        <f t="shared" si="14"/>
        <v>700</v>
      </c>
      <c r="L110" s="6">
        <f t="shared" si="12"/>
        <v>700</v>
      </c>
    </row>
    <row r="111" spans="1:12" ht="17.100000000000001" hidden="1" customHeight="1" x14ac:dyDescent="0.3">
      <c r="B111" s="20" t="s">
        <v>100</v>
      </c>
      <c r="C111" s="21" t="s">
        <v>115</v>
      </c>
      <c r="D111" s="21">
        <v>8000</v>
      </c>
      <c r="E111" s="21"/>
      <c r="F111" s="22">
        <f t="shared" si="11"/>
        <v>8000</v>
      </c>
      <c r="G111" s="23"/>
      <c r="H111" s="6">
        <f t="shared" si="13"/>
        <v>8000</v>
      </c>
      <c r="I111" s="23"/>
      <c r="J111" s="6">
        <f t="shared" si="14"/>
        <v>8000</v>
      </c>
      <c r="L111" s="6">
        <f t="shared" si="12"/>
        <v>8000</v>
      </c>
    </row>
    <row r="112" spans="1:12" ht="17.100000000000001" hidden="1" customHeight="1" x14ac:dyDescent="0.3">
      <c r="B112" s="20" t="s">
        <v>100</v>
      </c>
      <c r="C112" s="21" t="s">
        <v>116</v>
      </c>
      <c r="D112" s="21">
        <v>1000</v>
      </c>
      <c r="E112" s="21"/>
      <c r="F112" s="22">
        <f t="shared" si="11"/>
        <v>1000</v>
      </c>
      <c r="G112" s="23"/>
      <c r="H112" s="6">
        <f t="shared" si="13"/>
        <v>1000</v>
      </c>
      <c r="I112" s="23"/>
      <c r="J112" s="6">
        <f t="shared" si="14"/>
        <v>1000</v>
      </c>
      <c r="L112" s="6">
        <f t="shared" si="12"/>
        <v>1000</v>
      </c>
    </row>
    <row r="113" spans="1:12" ht="17.100000000000001" hidden="1" customHeight="1" x14ac:dyDescent="0.3">
      <c r="B113" s="20" t="s">
        <v>100</v>
      </c>
      <c r="C113" s="21" t="s">
        <v>117</v>
      </c>
      <c r="D113" s="21">
        <v>2000</v>
      </c>
      <c r="E113" s="21"/>
      <c r="F113" s="22">
        <f t="shared" si="11"/>
        <v>2000</v>
      </c>
      <c r="G113" s="23"/>
      <c r="H113" s="6">
        <f t="shared" si="13"/>
        <v>2000</v>
      </c>
      <c r="I113" s="23"/>
      <c r="J113" s="6">
        <f t="shared" si="14"/>
        <v>2000</v>
      </c>
      <c r="L113" s="6">
        <f t="shared" si="12"/>
        <v>2000</v>
      </c>
    </row>
    <row r="114" spans="1:12" ht="17.100000000000001" hidden="1" customHeight="1" x14ac:dyDescent="0.3">
      <c r="B114" s="20" t="s">
        <v>100</v>
      </c>
      <c r="C114" s="21" t="s">
        <v>118</v>
      </c>
      <c r="D114" s="21">
        <v>1600</v>
      </c>
      <c r="E114" s="21"/>
      <c r="F114" s="22">
        <f t="shared" si="11"/>
        <v>1600</v>
      </c>
      <c r="G114" s="23"/>
      <c r="H114" s="6">
        <f t="shared" si="13"/>
        <v>1600</v>
      </c>
      <c r="I114" s="23"/>
      <c r="J114" s="6">
        <f t="shared" si="14"/>
        <v>1600</v>
      </c>
      <c r="L114" s="6">
        <f t="shared" si="12"/>
        <v>1600</v>
      </c>
    </row>
    <row r="115" spans="1:12" ht="17.100000000000001" hidden="1" customHeight="1" x14ac:dyDescent="0.3">
      <c r="B115" s="20" t="s">
        <v>100</v>
      </c>
      <c r="C115" s="21" t="s">
        <v>119</v>
      </c>
      <c r="D115" s="21">
        <v>1500</v>
      </c>
      <c r="E115" s="21"/>
      <c r="F115" s="22">
        <f t="shared" si="11"/>
        <v>1500</v>
      </c>
      <c r="G115" s="23"/>
      <c r="H115" s="6">
        <f t="shared" si="13"/>
        <v>1500</v>
      </c>
      <c r="I115" s="23"/>
      <c r="J115" s="6">
        <f t="shared" si="14"/>
        <v>1500</v>
      </c>
      <c r="L115" s="6">
        <f t="shared" si="12"/>
        <v>1500</v>
      </c>
    </row>
    <row r="116" spans="1:12" ht="17.100000000000001" hidden="1" customHeight="1" x14ac:dyDescent="0.3">
      <c r="B116" s="20" t="s">
        <v>100</v>
      </c>
      <c r="C116" s="21" t="s">
        <v>120</v>
      </c>
      <c r="D116" s="21">
        <v>100</v>
      </c>
      <c r="E116" s="21"/>
      <c r="F116" s="22">
        <f t="shared" si="11"/>
        <v>100</v>
      </c>
      <c r="G116" s="23"/>
      <c r="H116" s="6">
        <f t="shared" si="13"/>
        <v>100</v>
      </c>
      <c r="I116" s="23"/>
      <c r="J116" s="6">
        <f t="shared" si="14"/>
        <v>100</v>
      </c>
      <c r="L116" s="6">
        <f t="shared" si="12"/>
        <v>100</v>
      </c>
    </row>
    <row r="117" spans="1:12" ht="17.100000000000001" hidden="1" customHeight="1" x14ac:dyDescent="0.3">
      <c r="B117" s="20" t="s">
        <v>100</v>
      </c>
      <c r="C117" s="21" t="s">
        <v>121</v>
      </c>
      <c r="D117" s="21">
        <v>170</v>
      </c>
      <c r="E117" s="21"/>
      <c r="F117" s="22">
        <f t="shared" si="11"/>
        <v>170</v>
      </c>
      <c r="G117" s="23"/>
      <c r="H117" s="6">
        <f t="shared" si="13"/>
        <v>170</v>
      </c>
      <c r="I117" s="23"/>
      <c r="J117" s="6">
        <f t="shared" si="14"/>
        <v>170</v>
      </c>
      <c r="L117" s="6">
        <f t="shared" si="12"/>
        <v>170</v>
      </c>
    </row>
    <row r="118" spans="1:12" ht="17.100000000000001" hidden="1" customHeight="1" x14ac:dyDescent="0.3">
      <c r="B118" s="20" t="s">
        <v>100</v>
      </c>
      <c r="C118" s="21" t="s">
        <v>122</v>
      </c>
      <c r="D118" s="21">
        <v>200</v>
      </c>
      <c r="E118" s="21"/>
      <c r="F118" s="22">
        <f t="shared" si="11"/>
        <v>200</v>
      </c>
      <c r="G118" s="23"/>
      <c r="H118" s="6">
        <f t="shared" si="13"/>
        <v>200</v>
      </c>
      <c r="I118" s="23"/>
      <c r="J118" s="6">
        <f t="shared" si="14"/>
        <v>200</v>
      </c>
      <c r="L118" s="6">
        <f t="shared" si="12"/>
        <v>200</v>
      </c>
    </row>
    <row r="119" spans="1:12" ht="17.100000000000001" hidden="1" customHeight="1" x14ac:dyDescent="0.3">
      <c r="A119" s="13">
        <v>635002</v>
      </c>
      <c r="B119" s="20" t="s">
        <v>100</v>
      </c>
      <c r="C119" s="21" t="s">
        <v>123</v>
      </c>
      <c r="D119" s="21">
        <v>19000</v>
      </c>
      <c r="E119" s="21"/>
      <c r="F119" s="22">
        <f t="shared" si="11"/>
        <v>19000</v>
      </c>
      <c r="G119" s="23"/>
      <c r="H119" s="6">
        <f t="shared" si="13"/>
        <v>19000</v>
      </c>
      <c r="I119" s="23"/>
      <c r="J119" s="6">
        <f t="shared" si="14"/>
        <v>19000</v>
      </c>
      <c r="L119" s="6">
        <f t="shared" si="12"/>
        <v>19000</v>
      </c>
    </row>
    <row r="120" spans="1:12" ht="17.100000000000001" hidden="1" customHeight="1" x14ac:dyDescent="0.3">
      <c r="B120" s="20" t="s">
        <v>100</v>
      </c>
      <c r="C120" s="21" t="s">
        <v>124</v>
      </c>
      <c r="D120" s="21">
        <v>100</v>
      </c>
      <c r="E120" s="21"/>
      <c r="F120" s="22">
        <f t="shared" si="11"/>
        <v>100</v>
      </c>
      <c r="G120" s="23"/>
      <c r="H120" s="6">
        <f t="shared" si="13"/>
        <v>100</v>
      </c>
      <c r="I120" s="23"/>
      <c r="J120" s="6">
        <f t="shared" si="14"/>
        <v>100</v>
      </c>
      <c r="L120" s="6">
        <f t="shared" si="12"/>
        <v>100</v>
      </c>
    </row>
    <row r="121" spans="1:12" ht="17.100000000000001" hidden="1" customHeight="1" x14ac:dyDescent="0.3">
      <c r="B121" s="20" t="s">
        <v>100</v>
      </c>
      <c r="C121" s="21" t="s">
        <v>125</v>
      </c>
      <c r="D121" s="21">
        <v>200</v>
      </c>
      <c r="E121" s="21"/>
      <c r="F121" s="22">
        <f t="shared" si="11"/>
        <v>200</v>
      </c>
      <c r="G121" s="23"/>
      <c r="H121" s="6">
        <f t="shared" si="13"/>
        <v>200</v>
      </c>
      <c r="I121" s="23"/>
      <c r="J121" s="6">
        <f t="shared" si="14"/>
        <v>200</v>
      </c>
      <c r="L121" s="6">
        <f t="shared" si="12"/>
        <v>200</v>
      </c>
    </row>
    <row r="122" spans="1:12" ht="17.100000000000001" hidden="1" customHeight="1" x14ac:dyDescent="0.3">
      <c r="B122" s="20" t="s">
        <v>100</v>
      </c>
      <c r="C122" s="21" t="s">
        <v>126</v>
      </c>
      <c r="D122" s="21">
        <v>25000</v>
      </c>
      <c r="E122" s="21"/>
      <c r="F122" s="22">
        <f t="shared" si="11"/>
        <v>25000</v>
      </c>
      <c r="G122" s="23"/>
      <c r="H122" s="6">
        <f t="shared" si="13"/>
        <v>25000</v>
      </c>
      <c r="I122" s="23">
        <v>80000</v>
      </c>
      <c r="J122" s="6">
        <f t="shared" si="14"/>
        <v>105000</v>
      </c>
      <c r="L122" s="6">
        <f t="shared" si="12"/>
        <v>105000</v>
      </c>
    </row>
    <row r="123" spans="1:12" ht="17.100000000000001" hidden="1" customHeight="1" x14ac:dyDescent="0.3">
      <c r="B123" s="20" t="s">
        <v>100</v>
      </c>
      <c r="C123" s="21" t="s">
        <v>127</v>
      </c>
      <c r="D123" s="21">
        <v>1005</v>
      </c>
      <c r="E123" s="21"/>
      <c r="F123" s="22">
        <f t="shared" si="11"/>
        <v>1005</v>
      </c>
      <c r="G123" s="23"/>
      <c r="H123" s="6">
        <f t="shared" si="13"/>
        <v>1005</v>
      </c>
      <c r="I123" s="23"/>
      <c r="J123" s="6">
        <f t="shared" si="14"/>
        <v>1005</v>
      </c>
      <c r="L123" s="6">
        <f t="shared" si="12"/>
        <v>1005</v>
      </c>
    </row>
    <row r="124" spans="1:12" ht="17.100000000000001" hidden="1" customHeight="1" x14ac:dyDescent="0.3">
      <c r="B124" s="20" t="s">
        <v>100</v>
      </c>
      <c r="C124" s="21" t="s">
        <v>128</v>
      </c>
      <c r="D124" s="21">
        <v>3000</v>
      </c>
      <c r="E124" s="21"/>
      <c r="F124" s="22">
        <f t="shared" si="11"/>
        <v>3000</v>
      </c>
      <c r="G124" s="23"/>
      <c r="H124" s="6">
        <f t="shared" si="13"/>
        <v>3000</v>
      </c>
      <c r="I124" s="23"/>
      <c r="J124" s="6">
        <f t="shared" si="14"/>
        <v>3000</v>
      </c>
      <c r="L124" s="6">
        <f t="shared" si="12"/>
        <v>3000</v>
      </c>
    </row>
    <row r="125" spans="1:12" ht="17.100000000000001" hidden="1" customHeight="1" x14ac:dyDescent="0.3">
      <c r="A125" s="13">
        <v>636002</v>
      </c>
      <c r="B125" s="20" t="s">
        <v>100</v>
      </c>
      <c r="C125" s="21" t="s">
        <v>129</v>
      </c>
      <c r="D125" s="21">
        <v>500</v>
      </c>
      <c r="E125" s="21"/>
      <c r="F125" s="22">
        <f t="shared" si="11"/>
        <v>500</v>
      </c>
      <c r="G125" s="23"/>
      <c r="H125" s="6">
        <f t="shared" si="13"/>
        <v>500</v>
      </c>
      <c r="I125" s="23"/>
      <c r="J125" s="6">
        <f t="shared" si="14"/>
        <v>500</v>
      </c>
      <c r="L125" s="6">
        <f t="shared" si="12"/>
        <v>500</v>
      </c>
    </row>
    <row r="126" spans="1:12" ht="17.100000000000001" hidden="1" customHeight="1" x14ac:dyDescent="0.3">
      <c r="B126" s="20" t="s">
        <v>100</v>
      </c>
      <c r="C126" s="21" t="s">
        <v>130</v>
      </c>
      <c r="D126" s="21">
        <v>4000</v>
      </c>
      <c r="E126" s="21"/>
      <c r="F126" s="22">
        <f t="shared" si="11"/>
        <v>4000</v>
      </c>
      <c r="G126" s="23"/>
      <c r="H126" s="6">
        <f t="shared" si="13"/>
        <v>4000</v>
      </c>
      <c r="I126" s="23"/>
      <c r="J126" s="6">
        <f t="shared" si="14"/>
        <v>4000</v>
      </c>
      <c r="L126" s="6">
        <f t="shared" si="12"/>
        <v>4000</v>
      </c>
    </row>
    <row r="127" spans="1:12" ht="17.100000000000001" hidden="1" customHeight="1" x14ac:dyDescent="0.3">
      <c r="B127" s="20" t="s">
        <v>100</v>
      </c>
      <c r="C127" s="21" t="s">
        <v>131</v>
      </c>
      <c r="D127" s="21">
        <v>4300</v>
      </c>
      <c r="E127" s="21"/>
      <c r="F127" s="22">
        <f t="shared" si="11"/>
        <v>4300</v>
      </c>
      <c r="G127" s="23"/>
      <c r="H127" s="6">
        <f t="shared" si="13"/>
        <v>4300</v>
      </c>
      <c r="I127" s="23"/>
      <c r="J127" s="6">
        <f t="shared" si="14"/>
        <v>4300</v>
      </c>
      <c r="L127" s="6">
        <f t="shared" si="12"/>
        <v>4300</v>
      </c>
    </row>
    <row r="128" spans="1:12" ht="17.100000000000001" hidden="1" customHeight="1" x14ac:dyDescent="0.3">
      <c r="B128" s="20" t="s">
        <v>100</v>
      </c>
      <c r="C128" s="21" t="s">
        <v>132</v>
      </c>
      <c r="D128" s="21">
        <v>16000</v>
      </c>
      <c r="E128" s="21"/>
      <c r="F128" s="22">
        <f t="shared" si="11"/>
        <v>16000</v>
      </c>
      <c r="G128" s="23"/>
      <c r="H128" s="6">
        <f t="shared" si="13"/>
        <v>16000</v>
      </c>
      <c r="I128" s="23"/>
      <c r="J128" s="6">
        <f t="shared" si="14"/>
        <v>16000</v>
      </c>
      <c r="L128" s="6">
        <f t="shared" si="12"/>
        <v>16000</v>
      </c>
    </row>
    <row r="129" spans="1:12" ht="17.100000000000001" hidden="1" customHeight="1" x14ac:dyDescent="0.3">
      <c r="A129" s="13">
        <v>637004</v>
      </c>
      <c r="B129" s="20" t="s">
        <v>100</v>
      </c>
      <c r="C129" s="21" t="s">
        <v>133</v>
      </c>
      <c r="D129" s="21">
        <v>13000</v>
      </c>
      <c r="E129" s="58"/>
      <c r="F129" s="22">
        <f t="shared" si="11"/>
        <v>13000</v>
      </c>
      <c r="G129" s="59"/>
      <c r="H129" s="6">
        <f t="shared" si="13"/>
        <v>13000</v>
      </c>
      <c r="I129" s="23"/>
      <c r="J129" s="6">
        <f t="shared" si="14"/>
        <v>13000</v>
      </c>
      <c r="L129" s="6">
        <f t="shared" si="12"/>
        <v>13000</v>
      </c>
    </row>
    <row r="130" spans="1:12" ht="17.100000000000001" hidden="1" customHeight="1" x14ac:dyDescent="0.3">
      <c r="A130" s="13">
        <v>637005</v>
      </c>
      <c r="B130" s="20" t="s">
        <v>100</v>
      </c>
      <c r="C130" s="21" t="s">
        <v>134</v>
      </c>
      <c r="D130" s="21">
        <v>17000</v>
      </c>
      <c r="E130" s="21"/>
      <c r="F130" s="22">
        <f t="shared" si="11"/>
        <v>17000</v>
      </c>
      <c r="G130" s="23"/>
      <c r="H130" s="6">
        <f t="shared" si="13"/>
        <v>17000</v>
      </c>
      <c r="I130" s="23"/>
      <c r="J130" s="6">
        <f t="shared" si="14"/>
        <v>17000</v>
      </c>
      <c r="L130" s="6">
        <f t="shared" si="12"/>
        <v>17000</v>
      </c>
    </row>
    <row r="131" spans="1:12" ht="17.100000000000001" hidden="1" customHeight="1" x14ac:dyDescent="0.3">
      <c r="B131" s="20" t="s">
        <v>100</v>
      </c>
      <c r="C131" s="21" t="s">
        <v>135</v>
      </c>
      <c r="D131" s="21">
        <v>100</v>
      </c>
      <c r="E131" s="21"/>
      <c r="F131" s="22">
        <f t="shared" si="11"/>
        <v>100</v>
      </c>
      <c r="G131" s="23"/>
      <c r="H131" s="6">
        <f t="shared" si="13"/>
        <v>100</v>
      </c>
      <c r="I131" s="23"/>
      <c r="J131" s="6">
        <f t="shared" si="14"/>
        <v>100</v>
      </c>
      <c r="L131" s="6">
        <f t="shared" si="12"/>
        <v>100</v>
      </c>
    </row>
    <row r="132" spans="1:12" ht="17.100000000000001" hidden="1" customHeight="1" x14ac:dyDescent="0.3">
      <c r="B132" s="20" t="s">
        <v>100</v>
      </c>
      <c r="C132" s="21" t="s">
        <v>136</v>
      </c>
      <c r="D132" s="21">
        <v>200</v>
      </c>
      <c r="E132" s="21"/>
      <c r="F132" s="22">
        <f t="shared" si="11"/>
        <v>200</v>
      </c>
      <c r="G132" s="23"/>
      <c r="H132" s="6">
        <f t="shared" si="13"/>
        <v>200</v>
      </c>
      <c r="I132" s="23"/>
      <c r="J132" s="6">
        <f t="shared" si="14"/>
        <v>200</v>
      </c>
      <c r="L132" s="6">
        <f t="shared" si="12"/>
        <v>200</v>
      </c>
    </row>
    <row r="133" spans="1:12" ht="17.100000000000001" hidden="1" customHeight="1" x14ac:dyDescent="0.3">
      <c r="B133" s="20" t="s">
        <v>100</v>
      </c>
      <c r="C133" s="21" t="s">
        <v>137</v>
      </c>
      <c r="D133" s="21">
        <v>350</v>
      </c>
      <c r="E133" s="21"/>
      <c r="F133" s="22">
        <f t="shared" si="11"/>
        <v>350</v>
      </c>
      <c r="G133" s="23"/>
      <c r="H133" s="6">
        <f t="shared" si="13"/>
        <v>350</v>
      </c>
      <c r="I133" s="23"/>
      <c r="J133" s="6">
        <f t="shared" si="14"/>
        <v>350</v>
      </c>
      <c r="L133" s="6">
        <f t="shared" si="12"/>
        <v>350</v>
      </c>
    </row>
    <row r="134" spans="1:12" ht="17.100000000000001" hidden="1" customHeight="1" x14ac:dyDescent="0.3">
      <c r="B134" s="20" t="s">
        <v>100</v>
      </c>
      <c r="C134" s="21" t="s">
        <v>138</v>
      </c>
      <c r="D134" s="21">
        <v>15000</v>
      </c>
      <c r="E134" s="21"/>
      <c r="F134" s="22">
        <f t="shared" si="11"/>
        <v>15000</v>
      </c>
      <c r="G134" s="23"/>
      <c r="H134" s="6">
        <f t="shared" si="13"/>
        <v>15000</v>
      </c>
      <c r="I134" s="23"/>
      <c r="J134" s="6">
        <f t="shared" si="14"/>
        <v>15000</v>
      </c>
      <c r="L134" s="6">
        <f t="shared" si="12"/>
        <v>15000</v>
      </c>
    </row>
    <row r="135" spans="1:12" ht="17.100000000000001" hidden="1" customHeight="1" x14ac:dyDescent="0.3">
      <c r="B135" s="20" t="s">
        <v>100</v>
      </c>
      <c r="C135" s="21" t="s">
        <v>139</v>
      </c>
      <c r="D135" s="21">
        <v>12000</v>
      </c>
      <c r="E135" s="21"/>
      <c r="F135" s="22">
        <f t="shared" si="11"/>
        <v>12000</v>
      </c>
      <c r="G135" s="23"/>
      <c r="H135" s="6">
        <f t="shared" si="13"/>
        <v>12000</v>
      </c>
      <c r="I135" s="23"/>
      <c r="J135" s="6">
        <f t="shared" si="14"/>
        <v>12000</v>
      </c>
      <c r="L135" s="6">
        <f t="shared" si="12"/>
        <v>12000</v>
      </c>
    </row>
    <row r="136" spans="1:12" ht="17.100000000000001" hidden="1" customHeight="1" x14ac:dyDescent="0.3">
      <c r="B136" s="20" t="s">
        <v>100</v>
      </c>
      <c r="C136" s="21" t="s">
        <v>140</v>
      </c>
      <c r="D136" s="21">
        <v>3400</v>
      </c>
      <c r="E136" s="21"/>
      <c r="F136" s="22">
        <f t="shared" si="11"/>
        <v>3400</v>
      </c>
      <c r="G136" s="23"/>
      <c r="H136" s="6">
        <f t="shared" si="13"/>
        <v>3400</v>
      </c>
      <c r="I136" s="23"/>
      <c r="J136" s="6">
        <f t="shared" si="14"/>
        <v>3400</v>
      </c>
      <c r="L136" s="6">
        <f t="shared" si="12"/>
        <v>3400</v>
      </c>
    </row>
    <row r="137" spans="1:12" ht="17.100000000000001" hidden="1" customHeight="1" x14ac:dyDescent="0.3">
      <c r="B137" s="20" t="s">
        <v>100</v>
      </c>
      <c r="C137" s="21" t="s">
        <v>141</v>
      </c>
      <c r="D137" s="21">
        <v>500</v>
      </c>
      <c r="E137" s="21"/>
      <c r="F137" s="22">
        <f t="shared" ref="F137:F201" si="16">E137+D137</f>
        <v>500</v>
      </c>
      <c r="G137" s="23"/>
      <c r="H137" s="6">
        <f t="shared" si="13"/>
        <v>500</v>
      </c>
      <c r="I137" s="23"/>
      <c r="J137" s="6">
        <f t="shared" si="14"/>
        <v>500</v>
      </c>
      <c r="L137" s="6">
        <f t="shared" ref="L137:L201" si="17">K137+J137</f>
        <v>500</v>
      </c>
    </row>
    <row r="138" spans="1:12" ht="17.100000000000001" hidden="1" customHeight="1" x14ac:dyDescent="0.3">
      <c r="B138" s="20" t="s">
        <v>100</v>
      </c>
      <c r="C138" s="21" t="s">
        <v>142</v>
      </c>
      <c r="D138" s="21">
        <v>11000</v>
      </c>
      <c r="E138" s="21"/>
      <c r="F138" s="22">
        <f t="shared" si="16"/>
        <v>11000</v>
      </c>
      <c r="G138" s="23"/>
      <c r="H138" s="6">
        <f t="shared" ref="H138:H168" si="18">G138+D138</f>
        <v>11000</v>
      </c>
      <c r="I138" s="23"/>
      <c r="J138" s="6">
        <f t="shared" si="14"/>
        <v>11000</v>
      </c>
      <c r="L138" s="6">
        <f t="shared" si="17"/>
        <v>11000</v>
      </c>
    </row>
    <row r="139" spans="1:12" ht="17.100000000000001" hidden="1" customHeight="1" x14ac:dyDescent="0.3">
      <c r="B139" s="20" t="s">
        <v>100</v>
      </c>
      <c r="C139" s="21" t="s">
        <v>143</v>
      </c>
      <c r="D139" s="21">
        <v>12500</v>
      </c>
      <c r="E139" s="21"/>
      <c r="F139" s="22">
        <f t="shared" si="16"/>
        <v>12500</v>
      </c>
      <c r="G139" s="23"/>
      <c r="H139" s="6">
        <f t="shared" si="18"/>
        <v>12500</v>
      </c>
      <c r="I139" s="23"/>
      <c r="J139" s="6">
        <f t="shared" si="14"/>
        <v>12500</v>
      </c>
      <c r="L139" s="6">
        <f t="shared" si="17"/>
        <v>12500</v>
      </c>
    </row>
    <row r="140" spans="1:12" ht="17.100000000000001" hidden="1" customHeight="1" x14ac:dyDescent="0.3">
      <c r="B140" s="20" t="s">
        <v>100</v>
      </c>
      <c r="C140" s="21" t="s">
        <v>144</v>
      </c>
      <c r="D140" s="21">
        <v>8000</v>
      </c>
      <c r="E140" s="21"/>
      <c r="F140" s="22">
        <f t="shared" si="16"/>
        <v>8000</v>
      </c>
      <c r="G140" s="23"/>
      <c r="H140" s="6">
        <f t="shared" si="18"/>
        <v>8000</v>
      </c>
      <c r="I140" s="23"/>
      <c r="J140" s="6">
        <f t="shared" ref="J140:J203" si="19">I140+H140</f>
        <v>8000</v>
      </c>
      <c r="L140" s="6">
        <f t="shared" si="17"/>
        <v>8000</v>
      </c>
    </row>
    <row r="141" spans="1:12" ht="17.100000000000001" hidden="1" customHeight="1" x14ac:dyDescent="0.3">
      <c r="B141" s="20" t="s">
        <v>100</v>
      </c>
      <c r="C141" s="21" t="s">
        <v>145</v>
      </c>
      <c r="D141" s="21">
        <v>400</v>
      </c>
      <c r="E141" s="21"/>
      <c r="F141" s="22">
        <f t="shared" si="16"/>
        <v>400</v>
      </c>
      <c r="G141" s="23"/>
      <c r="H141" s="6">
        <f t="shared" si="18"/>
        <v>400</v>
      </c>
      <c r="I141" s="23"/>
      <c r="J141" s="6">
        <f t="shared" si="19"/>
        <v>400</v>
      </c>
      <c r="L141" s="6">
        <f t="shared" si="17"/>
        <v>400</v>
      </c>
    </row>
    <row r="142" spans="1:12" ht="17.100000000000001" hidden="1" customHeight="1" x14ac:dyDescent="0.3">
      <c r="B142" s="20"/>
      <c r="C142" s="21"/>
      <c r="D142" s="21"/>
      <c r="E142" s="21"/>
      <c r="F142" s="22"/>
      <c r="G142" s="23"/>
      <c r="H142" s="6"/>
      <c r="I142" s="23"/>
      <c r="J142" s="6"/>
    </row>
    <row r="143" spans="1:12" ht="17.100000000000001" hidden="1" customHeight="1" x14ac:dyDescent="0.3">
      <c r="B143" s="24">
        <v>640</v>
      </c>
      <c r="C143" s="25" t="s">
        <v>146</v>
      </c>
      <c r="D143" s="25">
        <f>SUM(D144:D145)</f>
        <v>12341</v>
      </c>
      <c r="E143" s="25"/>
      <c r="F143" s="26">
        <f t="shared" si="16"/>
        <v>12341</v>
      </c>
      <c r="G143" s="8"/>
      <c r="H143" s="12">
        <f t="shared" si="18"/>
        <v>12341</v>
      </c>
      <c r="I143" s="23"/>
      <c r="J143" s="12">
        <f>SUM(J144:J145)</f>
        <v>12341</v>
      </c>
      <c r="L143" s="6">
        <f t="shared" si="17"/>
        <v>12341</v>
      </c>
    </row>
    <row r="144" spans="1:12" ht="17.100000000000001" hidden="1" customHeight="1" x14ac:dyDescent="0.3">
      <c r="B144" s="20" t="s">
        <v>147</v>
      </c>
      <c r="C144" s="21" t="s">
        <v>148</v>
      </c>
      <c r="D144" s="21">
        <v>11741</v>
      </c>
      <c r="E144" s="21"/>
      <c r="F144" s="22">
        <f t="shared" si="16"/>
        <v>11741</v>
      </c>
      <c r="G144" s="23"/>
      <c r="H144" s="6">
        <f t="shared" si="18"/>
        <v>11741</v>
      </c>
      <c r="I144" s="23"/>
      <c r="J144" s="6">
        <f t="shared" si="19"/>
        <v>11741</v>
      </c>
      <c r="L144" s="6">
        <f t="shared" si="17"/>
        <v>11741</v>
      </c>
    </row>
    <row r="145" spans="2:13" ht="17.100000000000001" hidden="1" customHeight="1" x14ac:dyDescent="0.3">
      <c r="B145" s="20" t="s">
        <v>147</v>
      </c>
      <c r="C145" s="21" t="s">
        <v>149</v>
      </c>
      <c r="D145" s="21">
        <v>600</v>
      </c>
      <c r="E145" s="21"/>
      <c r="F145" s="22">
        <f t="shared" si="16"/>
        <v>600</v>
      </c>
      <c r="G145" s="23"/>
      <c r="H145" s="6">
        <f t="shared" si="18"/>
        <v>600</v>
      </c>
      <c r="I145" s="23"/>
      <c r="J145" s="6">
        <f t="shared" si="19"/>
        <v>600</v>
      </c>
      <c r="L145" s="6">
        <f t="shared" si="17"/>
        <v>600</v>
      </c>
    </row>
    <row r="146" spans="2:13" ht="17.100000000000001" customHeight="1" x14ac:dyDescent="0.3">
      <c r="B146" s="20"/>
      <c r="C146" s="21"/>
      <c r="D146" s="21"/>
      <c r="E146" s="21"/>
      <c r="F146" s="22"/>
      <c r="G146" s="23"/>
      <c r="H146" s="6"/>
      <c r="I146" s="23"/>
      <c r="J146" s="6"/>
    </row>
    <row r="147" spans="2:13" ht="17.100000000000001" customHeight="1" x14ac:dyDescent="0.3">
      <c r="B147" s="50" t="s">
        <v>94</v>
      </c>
      <c r="C147" s="51" t="s">
        <v>150</v>
      </c>
      <c r="D147" s="52">
        <f>SUM(D148:D151)</f>
        <v>48659</v>
      </c>
      <c r="E147" s="52"/>
      <c r="F147" s="52">
        <f t="shared" si="16"/>
        <v>48659</v>
      </c>
      <c r="G147" s="53"/>
      <c r="H147" s="54">
        <f>SUM(H148:H151)</f>
        <v>49604</v>
      </c>
      <c r="I147" s="53"/>
      <c r="J147" s="54">
        <f>SUM(J148:J151)</f>
        <v>49604</v>
      </c>
      <c r="K147" s="60"/>
      <c r="L147" s="54">
        <f t="shared" si="17"/>
        <v>49604</v>
      </c>
    </row>
    <row r="148" spans="2:13" ht="17.100000000000001" hidden="1" customHeight="1" x14ac:dyDescent="0.3">
      <c r="B148" s="20" t="s">
        <v>96</v>
      </c>
      <c r="C148" s="21" t="s">
        <v>151</v>
      </c>
      <c r="D148" s="22">
        <v>32000</v>
      </c>
      <c r="E148" s="22"/>
      <c r="F148" s="22">
        <f t="shared" si="16"/>
        <v>32000</v>
      </c>
      <c r="G148" s="6">
        <v>700</v>
      </c>
      <c r="H148" s="6">
        <f t="shared" si="18"/>
        <v>32700</v>
      </c>
      <c r="I148" s="23"/>
      <c r="J148" s="6">
        <f t="shared" si="19"/>
        <v>32700</v>
      </c>
      <c r="L148" s="6">
        <f t="shared" si="17"/>
        <v>32700</v>
      </c>
      <c r="M148" s="61"/>
    </row>
    <row r="149" spans="2:13" ht="17.100000000000001" hidden="1" customHeight="1" x14ac:dyDescent="0.3">
      <c r="B149" s="20" t="s">
        <v>98</v>
      </c>
      <c r="C149" s="21" t="s">
        <v>99</v>
      </c>
      <c r="D149" s="22">
        <v>11184</v>
      </c>
      <c r="E149" s="22"/>
      <c r="F149" s="22">
        <f t="shared" si="16"/>
        <v>11184</v>
      </c>
      <c r="G149" s="23">
        <v>245</v>
      </c>
      <c r="H149" s="6">
        <f t="shared" si="18"/>
        <v>11429</v>
      </c>
      <c r="I149" s="23"/>
      <c r="J149" s="6">
        <f t="shared" si="19"/>
        <v>11429</v>
      </c>
      <c r="L149" s="6">
        <f t="shared" si="17"/>
        <v>11429</v>
      </c>
    </row>
    <row r="150" spans="2:13" ht="17.100000000000001" hidden="1" customHeight="1" x14ac:dyDescent="0.3">
      <c r="B150" s="20" t="s">
        <v>100</v>
      </c>
      <c r="C150" s="21" t="s">
        <v>152</v>
      </c>
      <c r="D150" s="21">
        <v>5075</v>
      </c>
      <c r="E150" s="21"/>
      <c r="F150" s="22">
        <f t="shared" si="16"/>
        <v>5075</v>
      </c>
      <c r="G150" s="23"/>
      <c r="H150" s="6">
        <f t="shared" si="18"/>
        <v>5075</v>
      </c>
      <c r="I150" s="23"/>
      <c r="J150" s="6">
        <f t="shared" si="19"/>
        <v>5075</v>
      </c>
      <c r="L150" s="6">
        <f t="shared" si="17"/>
        <v>5075</v>
      </c>
    </row>
    <row r="151" spans="2:13" ht="17.100000000000001" hidden="1" customHeight="1" x14ac:dyDescent="0.3">
      <c r="B151" s="20" t="s">
        <v>147</v>
      </c>
      <c r="C151" s="21" t="s">
        <v>149</v>
      </c>
      <c r="D151" s="21">
        <v>400</v>
      </c>
      <c r="E151" s="21"/>
      <c r="F151" s="22">
        <f t="shared" si="16"/>
        <v>400</v>
      </c>
      <c r="G151" s="23"/>
      <c r="H151" s="6">
        <f t="shared" si="18"/>
        <v>400</v>
      </c>
      <c r="I151" s="23"/>
      <c r="J151" s="6">
        <f t="shared" si="19"/>
        <v>400</v>
      </c>
      <c r="L151" s="6">
        <f t="shared" si="17"/>
        <v>400</v>
      </c>
    </row>
    <row r="152" spans="2:13" ht="17.100000000000001" customHeight="1" x14ac:dyDescent="0.3">
      <c r="B152" s="20"/>
      <c r="C152" s="21"/>
      <c r="D152" s="21"/>
      <c r="E152" s="21"/>
      <c r="F152" s="22"/>
      <c r="G152" s="23"/>
      <c r="H152" s="6"/>
      <c r="I152" s="23"/>
      <c r="J152" s="6"/>
    </row>
    <row r="153" spans="2:13" ht="17.100000000000001" customHeight="1" x14ac:dyDescent="0.3">
      <c r="B153" s="50" t="s">
        <v>94</v>
      </c>
      <c r="C153" s="51" t="s">
        <v>153</v>
      </c>
      <c r="D153" s="51">
        <f t="shared" ref="D153" si="20">D154+D155</f>
        <v>2629</v>
      </c>
      <c r="E153" s="51"/>
      <c r="F153" s="52">
        <f t="shared" si="16"/>
        <v>2629</v>
      </c>
      <c r="G153" s="53"/>
      <c r="H153" s="54">
        <f t="shared" si="18"/>
        <v>2629</v>
      </c>
      <c r="I153" s="53"/>
      <c r="J153" s="54">
        <f>SUM(J154:J155)</f>
        <v>2629</v>
      </c>
      <c r="K153" s="60"/>
      <c r="L153" s="54">
        <f t="shared" si="17"/>
        <v>2629</v>
      </c>
    </row>
    <row r="154" spans="2:13" ht="17.100000000000001" hidden="1" customHeight="1" x14ac:dyDescent="0.3">
      <c r="B154" s="20" t="s">
        <v>100</v>
      </c>
      <c r="C154" s="21" t="s">
        <v>154</v>
      </c>
      <c r="D154" s="21">
        <v>2549</v>
      </c>
      <c r="E154" s="21"/>
      <c r="F154" s="22">
        <f t="shared" si="16"/>
        <v>2549</v>
      </c>
      <c r="G154" s="23"/>
      <c r="H154" s="6">
        <f t="shared" si="18"/>
        <v>2549</v>
      </c>
      <c r="I154" s="23"/>
      <c r="J154" s="6">
        <f t="shared" si="19"/>
        <v>2549</v>
      </c>
      <c r="L154" s="6">
        <f t="shared" si="17"/>
        <v>2549</v>
      </c>
    </row>
    <row r="155" spans="2:13" ht="17.100000000000001" hidden="1" customHeight="1" x14ac:dyDescent="0.3">
      <c r="B155" s="20" t="s">
        <v>100</v>
      </c>
      <c r="C155" s="21" t="s">
        <v>155</v>
      </c>
      <c r="D155" s="21">
        <v>80</v>
      </c>
      <c r="E155" s="21"/>
      <c r="F155" s="22">
        <f t="shared" si="16"/>
        <v>80</v>
      </c>
      <c r="G155" s="23"/>
      <c r="H155" s="6">
        <f t="shared" si="18"/>
        <v>80</v>
      </c>
      <c r="I155" s="23"/>
      <c r="J155" s="6">
        <f t="shared" si="19"/>
        <v>80</v>
      </c>
      <c r="L155" s="6">
        <f t="shared" si="17"/>
        <v>80</v>
      </c>
    </row>
    <row r="156" spans="2:13" ht="17.100000000000001" customHeight="1" x14ac:dyDescent="0.3">
      <c r="B156" s="20"/>
      <c r="C156" s="21"/>
      <c r="D156" s="21"/>
      <c r="E156" s="21"/>
      <c r="F156" s="22"/>
      <c r="G156" s="23"/>
      <c r="H156" s="6"/>
      <c r="I156" s="23"/>
      <c r="J156" s="6"/>
    </row>
    <row r="157" spans="2:13" ht="17.100000000000001" customHeight="1" x14ac:dyDescent="0.3">
      <c r="B157" s="50" t="s">
        <v>156</v>
      </c>
      <c r="C157" s="51" t="s">
        <v>157</v>
      </c>
      <c r="D157" s="53">
        <f t="shared" ref="D157" si="21">SUM(D158:D159)</f>
        <v>11240</v>
      </c>
      <c r="E157" s="53"/>
      <c r="F157" s="52">
        <f t="shared" si="16"/>
        <v>11240</v>
      </c>
      <c r="G157" s="53"/>
      <c r="H157" s="54">
        <f t="shared" si="18"/>
        <v>11240</v>
      </c>
      <c r="I157" s="53"/>
      <c r="J157" s="54">
        <f>SUM(J158:J159)</f>
        <v>11240</v>
      </c>
      <c r="K157" s="60"/>
      <c r="L157" s="54">
        <f t="shared" si="17"/>
        <v>11240</v>
      </c>
    </row>
    <row r="158" spans="2:13" ht="17.100000000000001" hidden="1" customHeight="1" x14ac:dyDescent="0.3">
      <c r="B158" s="20" t="s">
        <v>100</v>
      </c>
      <c r="C158" s="21" t="s">
        <v>158</v>
      </c>
      <c r="D158" s="21">
        <v>9240</v>
      </c>
      <c r="E158" s="21"/>
      <c r="F158" s="22">
        <f t="shared" si="16"/>
        <v>9240</v>
      </c>
      <c r="G158" s="23"/>
      <c r="H158" s="6">
        <f t="shared" si="18"/>
        <v>9240</v>
      </c>
      <c r="I158" s="23"/>
      <c r="J158" s="6">
        <f t="shared" si="19"/>
        <v>9240</v>
      </c>
      <c r="L158" s="6">
        <f t="shared" si="17"/>
        <v>9240</v>
      </c>
    </row>
    <row r="159" spans="2:13" ht="17.100000000000001" hidden="1" customHeight="1" x14ac:dyDescent="0.3">
      <c r="B159" s="20" t="s">
        <v>100</v>
      </c>
      <c r="C159" s="21" t="s">
        <v>159</v>
      </c>
      <c r="D159" s="21">
        <v>2000</v>
      </c>
      <c r="E159" s="21"/>
      <c r="F159" s="22">
        <f t="shared" si="16"/>
        <v>2000</v>
      </c>
      <c r="G159" s="23"/>
      <c r="H159" s="6">
        <f t="shared" si="18"/>
        <v>2000</v>
      </c>
      <c r="I159" s="23"/>
      <c r="J159" s="6">
        <f t="shared" si="19"/>
        <v>2000</v>
      </c>
      <c r="L159" s="6">
        <f t="shared" si="17"/>
        <v>2000</v>
      </c>
    </row>
    <row r="160" spans="2:13" ht="17.100000000000001" customHeight="1" x14ac:dyDescent="0.3">
      <c r="B160" s="20"/>
      <c r="C160" s="21"/>
      <c r="D160" s="21"/>
      <c r="E160" s="21"/>
      <c r="F160" s="22"/>
      <c r="G160" s="23"/>
      <c r="H160" s="6"/>
      <c r="I160" s="23"/>
      <c r="J160" s="6"/>
    </row>
    <row r="161" spans="2:13" ht="17.100000000000001" customHeight="1" x14ac:dyDescent="0.3">
      <c r="B161" s="50" t="s">
        <v>160</v>
      </c>
      <c r="C161" s="51" t="s">
        <v>161</v>
      </c>
      <c r="D161" s="52">
        <f>SUM(D162:D165)</f>
        <v>36022</v>
      </c>
      <c r="E161" s="52"/>
      <c r="F161" s="52">
        <f t="shared" si="16"/>
        <v>36022</v>
      </c>
      <c r="G161" s="54"/>
      <c r="H161" s="54">
        <f>SUM(H162:H165)</f>
        <v>36967</v>
      </c>
      <c r="I161" s="53"/>
      <c r="J161" s="54">
        <f>SUM(J162:J165)</f>
        <v>36967</v>
      </c>
      <c r="K161" s="60"/>
      <c r="L161" s="54">
        <f t="shared" si="17"/>
        <v>36967</v>
      </c>
    </row>
    <row r="162" spans="2:13" ht="17.100000000000001" hidden="1" customHeight="1" x14ac:dyDescent="0.3">
      <c r="B162" s="20" t="s">
        <v>96</v>
      </c>
      <c r="C162" s="21" t="s">
        <v>162</v>
      </c>
      <c r="D162" s="21">
        <v>25367</v>
      </c>
      <c r="E162" s="21"/>
      <c r="F162" s="22">
        <f t="shared" si="16"/>
        <v>25367</v>
      </c>
      <c r="G162" s="23">
        <v>700</v>
      </c>
      <c r="H162" s="6">
        <f t="shared" si="18"/>
        <v>26067</v>
      </c>
      <c r="I162" s="23"/>
      <c r="J162" s="6">
        <f t="shared" si="19"/>
        <v>26067</v>
      </c>
      <c r="L162" s="6">
        <f t="shared" si="17"/>
        <v>26067</v>
      </c>
    </row>
    <row r="163" spans="2:13" ht="17.100000000000001" hidden="1" customHeight="1" x14ac:dyDescent="0.3">
      <c r="B163" s="20" t="s">
        <v>98</v>
      </c>
      <c r="C163" s="21" t="s">
        <v>99</v>
      </c>
      <c r="D163" s="21">
        <v>8655</v>
      </c>
      <c r="E163" s="21"/>
      <c r="F163" s="22">
        <f t="shared" si="16"/>
        <v>8655</v>
      </c>
      <c r="G163" s="6">
        <v>245</v>
      </c>
      <c r="H163" s="6">
        <f t="shared" si="18"/>
        <v>8900</v>
      </c>
      <c r="I163" s="23"/>
      <c r="J163" s="6">
        <f t="shared" si="19"/>
        <v>8900</v>
      </c>
      <c r="L163" s="6">
        <f t="shared" si="17"/>
        <v>8900</v>
      </c>
    </row>
    <row r="164" spans="2:13" ht="17.100000000000001" hidden="1" customHeight="1" x14ac:dyDescent="0.3">
      <c r="B164" s="20" t="s">
        <v>100</v>
      </c>
      <c r="C164" s="21" t="s">
        <v>152</v>
      </c>
      <c r="D164" s="21">
        <v>1800</v>
      </c>
      <c r="E164" s="21"/>
      <c r="F164" s="22">
        <f t="shared" si="16"/>
        <v>1800</v>
      </c>
      <c r="G164" s="23"/>
      <c r="H164" s="6">
        <f t="shared" si="18"/>
        <v>1800</v>
      </c>
      <c r="I164" s="23"/>
      <c r="J164" s="6">
        <f t="shared" si="19"/>
        <v>1800</v>
      </c>
      <c r="L164" s="6">
        <f t="shared" si="17"/>
        <v>1800</v>
      </c>
    </row>
    <row r="165" spans="2:13" ht="17.100000000000001" hidden="1" customHeight="1" x14ac:dyDescent="0.3">
      <c r="B165" s="20" t="s">
        <v>147</v>
      </c>
      <c r="C165" s="21" t="s">
        <v>149</v>
      </c>
      <c r="D165" s="21">
        <v>200</v>
      </c>
      <c r="E165" s="21"/>
      <c r="F165" s="22">
        <f t="shared" si="16"/>
        <v>200</v>
      </c>
      <c r="G165" s="23"/>
      <c r="H165" s="6">
        <f t="shared" si="18"/>
        <v>200</v>
      </c>
      <c r="I165" s="23"/>
      <c r="J165" s="6">
        <f t="shared" si="19"/>
        <v>200</v>
      </c>
      <c r="L165" s="6">
        <f t="shared" si="17"/>
        <v>200</v>
      </c>
      <c r="M165" s="32"/>
    </row>
    <row r="166" spans="2:13" ht="17.100000000000001" customHeight="1" x14ac:dyDescent="0.3">
      <c r="B166" s="20"/>
      <c r="C166" s="21"/>
      <c r="D166" s="21"/>
      <c r="E166" s="21"/>
      <c r="F166" s="22"/>
      <c r="G166" s="23"/>
      <c r="H166" s="6"/>
      <c r="I166" s="23"/>
      <c r="J166" s="6"/>
    </row>
    <row r="167" spans="2:13" ht="17.100000000000001" customHeight="1" x14ac:dyDescent="0.3">
      <c r="B167" s="50" t="s">
        <v>163</v>
      </c>
      <c r="C167" s="51" t="s">
        <v>164</v>
      </c>
      <c r="D167" s="51">
        <f t="shared" ref="D167" si="22">D168</f>
        <v>9000</v>
      </c>
      <c r="E167" s="51"/>
      <c r="F167" s="52">
        <f t="shared" si="16"/>
        <v>9000</v>
      </c>
      <c r="G167" s="53"/>
      <c r="H167" s="54">
        <f t="shared" si="18"/>
        <v>9000</v>
      </c>
      <c r="I167" s="53"/>
      <c r="J167" s="54">
        <f>J168</f>
        <v>9000</v>
      </c>
      <c r="K167" s="60"/>
      <c r="L167" s="54">
        <f t="shared" si="17"/>
        <v>9000</v>
      </c>
    </row>
    <row r="168" spans="2:13" ht="17.100000000000001" hidden="1" customHeight="1" x14ac:dyDescent="0.3">
      <c r="B168" s="20" t="s">
        <v>100</v>
      </c>
      <c r="C168" s="21" t="s">
        <v>165</v>
      </c>
      <c r="D168" s="21">
        <v>9000</v>
      </c>
      <c r="E168" s="21"/>
      <c r="F168" s="22">
        <f t="shared" si="16"/>
        <v>9000</v>
      </c>
      <c r="G168" s="23"/>
      <c r="H168" s="6">
        <f t="shared" si="18"/>
        <v>9000</v>
      </c>
      <c r="I168" s="23"/>
      <c r="J168" s="6">
        <f t="shared" si="19"/>
        <v>9000</v>
      </c>
      <c r="L168" s="6">
        <f t="shared" si="17"/>
        <v>9000</v>
      </c>
    </row>
    <row r="169" spans="2:13" ht="17.100000000000001" customHeight="1" x14ac:dyDescent="0.3">
      <c r="B169" s="20"/>
      <c r="C169" s="21"/>
      <c r="D169" s="62"/>
      <c r="E169" s="62"/>
      <c r="F169" s="22"/>
      <c r="G169" s="23"/>
      <c r="H169" s="6"/>
      <c r="I169" s="23"/>
      <c r="J169" s="6"/>
    </row>
    <row r="170" spans="2:13" ht="17.100000000000001" customHeight="1" x14ac:dyDescent="0.3">
      <c r="B170" s="50" t="s">
        <v>166</v>
      </c>
      <c r="C170" s="51" t="s">
        <v>167</v>
      </c>
      <c r="D170" s="51">
        <f t="shared" ref="D170" si="23">D171</f>
        <v>30</v>
      </c>
      <c r="E170" s="51"/>
      <c r="F170" s="52">
        <f t="shared" si="16"/>
        <v>30</v>
      </c>
      <c r="G170" s="53"/>
      <c r="H170" s="54">
        <f t="shared" ref="H170:H185" si="24">G170+D170</f>
        <v>30</v>
      </c>
      <c r="I170" s="53"/>
      <c r="J170" s="54">
        <f>J171</f>
        <v>30</v>
      </c>
      <c r="K170" s="60"/>
      <c r="L170" s="54">
        <f t="shared" si="17"/>
        <v>30</v>
      </c>
    </row>
    <row r="171" spans="2:13" ht="17.100000000000001" hidden="1" customHeight="1" x14ac:dyDescent="0.3">
      <c r="B171" s="20" t="s">
        <v>168</v>
      </c>
      <c r="C171" s="21" t="s">
        <v>169</v>
      </c>
      <c r="D171" s="21">
        <v>30</v>
      </c>
      <c r="E171" s="21"/>
      <c r="F171" s="22">
        <f t="shared" si="16"/>
        <v>30</v>
      </c>
      <c r="G171" s="23"/>
      <c r="H171" s="6">
        <f t="shared" si="24"/>
        <v>30</v>
      </c>
      <c r="I171" s="23"/>
      <c r="J171" s="6">
        <f t="shared" si="19"/>
        <v>30</v>
      </c>
      <c r="L171" s="6">
        <f t="shared" si="17"/>
        <v>30</v>
      </c>
    </row>
    <row r="172" spans="2:13" ht="17.100000000000001" customHeight="1" x14ac:dyDescent="0.3">
      <c r="B172" s="63"/>
      <c r="C172" s="21"/>
      <c r="D172" s="21"/>
      <c r="E172" s="21"/>
      <c r="F172" s="22"/>
      <c r="G172" s="23"/>
      <c r="H172" s="6"/>
      <c r="I172" s="23"/>
      <c r="J172" s="6"/>
    </row>
    <row r="173" spans="2:13" ht="17.100000000000001" customHeight="1" x14ac:dyDescent="0.3">
      <c r="B173" s="50" t="s">
        <v>170</v>
      </c>
      <c r="C173" s="51" t="s">
        <v>171</v>
      </c>
      <c r="D173" s="52">
        <f>D181+D174</f>
        <v>202796</v>
      </c>
      <c r="E173" s="52"/>
      <c r="F173" s="52">
        <f t="shared" si="16"/>
        <v>202796</v>
      </c>
      <c r="G173" s="53"/>
      <c r="H173" s="54">
        <f>H174+H181</f>
        <v>204686</v>
      </c>
      <c r="I173" s="55"/>
      <c r="J173" s="54">
        <f>J174+J181</f>
        <v>204686</v>
      </c>
      <c r="K173" s="60"/>
      <c r="L173" s="54">
        <f t="shared" si="17"/>
        <v>204686</v>
      </c>
    </row>
    <row r="174" spans="2:13" ht="17.100000000000001" hidden="1" customHeight="1" x14ac:dyDescent="0.3">
      <c r="B174" s="20"/>
      <c r="C174" s="25" t="s">
        <v>172</v>
      </c>
      <c r="D174" s="26">
        <f>SUM(D175:D180)</f>
        <v>150896</v>
      </c>
      <c r="E174" s="26"/>
      <c r="F174" s="26">
        <f t="shared" si="16"/>
        <v>150896</v>
      </c>
      <c r="G174" s="23"/>
      <c r="H174" s="12">
        <f>SUM(H175:H180)</f>
        <v>152786</v>
      </c>
      <c r="I174" s="23"/>
      <c r="J174" s="12">
        <f>SUM(J175:J180)</f>
        <v>152786</v>
      </c>
      <c r="L174" s="6">
        <f t="shared" si="17"/>
        <v>152786</v>
      </c>
    </row>
    <row r="175" spans="2:13" ht="17.100000000000001" hidden="1" customHeight="1" x14ac:dyDescent="0.3">
      <c r="B175" s="20" t="s">
        <v>96</v>
      </c>
      <c r="C175" s="21" t="s">
        <v>173</v>
      </c>
      <c r="D175" s="22">
        <v>95775</v>
      </c>
      <c r="E175" s="22"/>
      <c r="F175" s="22">
        <f t="shared" si="16"/>
        <v>95775</v>
      </c>
      <c r="G175" s="23">
        <v>1400</v>
      </c>
      <c r="H175" s="6">
        <f t="shared" si="24"/>
        <v>97175</v>
      </c>
      <c r="I175" s="23"/>
      <c r="J175" s="6">
        <f t="shared" si="19"/>
        <v>97175</v>
      </c>
      <c r="L175" s="6">
        <f t="shared" si="17"/>
        <v>97175</v>
      </c>
    </row>
    <row r="176" spans="2:13" ht="17.100000000000001" hidden="1" customHeight="1" x14ac:dyDescent="0.3">
      <c r="B176" s="20" t="s">
        <v>98</v>
      </c>
      <c r="C176" s="21" t="s">
        <v>99</v>
      </c>
      <c r="D176" s="22">
        <v>33521</v>
      </c>
      <c r="E176" s="22"/>
      <c r="F176" s="22">
        <f t="shared" si="16"/>
        <v>33521</v>
      </c>
      <c r="G176" s="23">
        <v>490</v>
      </c>
      <c r="H176" s="6">
        <f t="shared" si="24"/>
        <v>34011</v>
      </c>
      <c r="I176" s="23"/>
      <c r="J176" s="6">
        <f t="shared" si="19"/>
        <v>34011</v>
      </c>
      <c r="L176" s="6">
        <f t="shared" si="17"/>
        <v>34011</v>
      </c>
    </row>
    <row r="177" spans="2:12" ht="17.100000000000001" hidden="1" customHeight="1" x14ac:dyDescent="0.3">
      <c r="B177" s="20" t="s">
        <v>100</v>
      </c>
      <c r="C177" s="21" t="s">
        <v>101</v>
      </c>
      <c r="D177" s="21">
        <v>20200</v>
      </c>
      <c r="E177" s="21"/>
      <c r="F177" s="22">
        <f t="shared" si="16"/>
        <v>20200</v>
      </c>
      <c r="G177" s="23"/>
      <c r="H177" s="6">
        <f t="shared" si="24"/>
        <v>20200</v>
      </c>
      <c r="I177" s="23"/>
      <c r="J177" s="6">
        <f t="shared" si="19"/>
        <v>20200</v>
      </c>
      <c r="L177" s="6">
        <f t="shared" si="17"/>
        <v>20200</v>
      </c>
    </row>
    <row r="178" spans="2:12" ht="17.100000000000001" hidden="1" customHeight="1" x14ac:dyDescent="0.3">
      <c r="B178" s="41" t="s">
        <v>100</v>
      </c>
      <c r="C178" s="31" t="s">
        <v>174</v>
      </c>
      <c r="D178" s="31">
        <v>1200</v>
      </c>
      <c r="E178" s="31"/>
      <c r="F178" s="22">
        <f t="shared" si="16"/>
        <v>1200</v>
      </c>
      <c r="G178" s="23"/>
      <c r="H178" s="6">
        <f t="shared" si="24"/>
        <v>1200</v>
      </c>
      <c r="I178" s="23"/>
      <c r="J178" s="6">
        <f t="shared" si="19"/>
        <v>1200</v>
      </c>
      <c r="L178" s="6">
        <f t="shared" si="17"/>
        <v>1200</v>
      </c>
    </row>
    <row r="179" spans="2:12" ht="17.100000000000001" hidden="1" customHeight="1" x14ac:dyDescent="0.3">
      <c r="B179" s="20" t="s">
        <v>147</v>
      </c>
      <c r="C179" s="21" t="s">
        <v>175</v>
      </c>
      <c r="D179" s="21">
        <v>100</v>
      </c>
      <c r="E179" s="21"/>
      <c r="F179" s="22">
        <f t="shared" si="16"/>
        <v>100</v>
      </c>
      <c r="G179" s="23"/>
      <c r="H179" s="6">
        <f t="shared" si="24"/>
        <v>100</v>
      </c>
      <c r="I179" s="23"/>
      <c r="J179" s="6">
        <f t="shared" si="19"/>
        <v>100</v>
      </c>
      <c r="L179" s="6">
        <f t="shared" si="17"/>
        <v>100</v>
      </c>
    </row>
    <row r="180" spans="2:12" ht="17.100000000000001" hidden="1" customHeight="1" x14ac:dyDescent="0.3">
      <c r="B180" s="20" t="s">
        <v>147</v>
      </c>
      <c r="C180" s="21" t="s">
        <v>176</v>
      </c>
      <c r="D180" s="21">
        <v>100</v>
      </c>
      <c r="E180" s="21"/>
      <c r="F180" s="22">
        <f t="shared" si="16"/>
        <v>100</v>
      </c>
      <c r="G180" s="23"/>
      <c r="H180" s="6">
        <f t="shared" si="24"/>
        <v>100</v>
      </c>
      <c r="I180" s="23"/>
      <c r="J180" s="6">
        <f t="shared" si="19"/>
        <v>100</v>
      </c>
      <c r="L180" s="6">
        <f t="shared" si="17"/>
        <v>100</v>
      </c>
    </row>
    <row r="181" spans="2:12" ht="17.100000000000001" hidden="1" customHeight="1" x14ac:dyDescent="0.3">
      <c r="B181" s="20"/>
      <c r="C181" s="25" t="s">
        <v>177</v>
      </c>
      <c r="D181" s="25">
        <f t="shared" ref="D181" si="25">SUM(D182:D185)</f>
        <v>51900</v>
      </c>
      <c r="E181" s="25"/>
      <c r="F181" s="26">
        <f t="shared" si="16"/>
        <v>51900</v>
      </c>
      <c r="G181" s="23"/>
      <c r="H181" s="12">
        <f t="shared" si="24"/>
        <v>51900</v>
      </c>
      <c r="I181" s="23"/>
      <c r="J181" s="12">
        <f>SUM(J182:J185)</f>
        <v>51900</v>
      </c>
      <c r="L181" s="6">
        <f t="shared" si="17"/>
        <v>51900</v>
      </c>
    </row>
    <row r="182" spans="2:12" ht="17.100000000000001" hidden="1" customHeight="1" x14ac:dyDescent="0.3">
      <c r="B182" s="20" t="s">
        <v>96</v>
      </c>
      <c r="C182" s="21" t="s">
        <v>173</v>
      </c>
      <c r="D182" s="21">
        <v>36000</v>
      </c>
      <c r="E182" s="21"/>
      <c r="F182" s="22">
        <f t="shared" si="16"/>
        <v>36000</v>
      </c>
      <c r="G182" s="23"/>
      <c r="H182" s="6">
        <f t="shared" si="24"/>
        <v>36000</v>
      </c>
      <c r="I182" s="23"/>
      <c r="J182" s="6">
        <f t="shared" si="19"/>
        <v>36000</v>
      </c>
      <c r="L182" s="6">
        <f t="shared" si="17"/>
        <v>36000</v>
      </c>
    </row>
    <row r="183" spans="2:12" ht="17.100000000000001" hidden="1" customHeight="1" x14ac:dyDescent="0.3">
      <c r="B183" s="20" t="s">
        <v>98</v>
      </c>
      <c r="C183" s="21" t="s">
        <v>99</v>
      </c>
      <c r="D183" s="21">
        <v>12600</v>
      </c>
      <c r="E183" s="21"/>
      <c r="F183" s="22">
        <f t="shared" si="16"/>
        <v>12600</v>
      </c>
      <c r="G183" s="23"/>
      <c r="H183" s="6">
        <f t="shared" si="24"/>
        <v>12600</v>
      </c>
      <c r="I183" s="23"/>
      <c r="J183" s="6">
        <f t="shared" si="19"/>
        <v>12600</v>
      </c>
      <c r="L183" s="6">
        <f t="shared" si="17"/>
        <v>12600</v>
      </c>
    </row>
    <row r="184" spans="2:12" ht="17.100000000000001" hidden="1" customHeight="1" x14ac:dyDescent="0.3">
      <c r="B184" s="20" t="s">
        <v>100</v>
      </c>
      <c r="C184" s="21" t="s">
        <v>101</v>
      </c>
      <c r="D184" s="21">
        <v>3200</v>
      </c>
      <c r="E184" s="21"/>
      <c r="F184" s="22">
        <f t="shared" si="16"/>
        <v>3200</v>
      </c>
      <c r="G184" s="23"/>
      <c r="H184" s="6">
        <f t="shared" si="24"/>
        <v>3200</v>
      </c>
      <c r="I184" s="23"/>
      <c r="J184" s="6">
        <f t="shared" si="19"/>
        <v>3200</v>
      </c>
      <c r="L184" s="6">
        <f t="shared" si="17"/>
        <v>3200</v>
      </c>
    </row>
    <row r="185" spans="2:12" ht="17.100000000000001" hidden="1" customHeight="1" x14ac:dyDescent="0.3">
      <c r="B185" s="20" t="s">
        <v>147</v>
      </c>
      <c r="C185" s="21" t="s">
        <v>178</v>
      </c>
      <c r="D185" s="21">
        <v>100</v>
      </c>
      <c r="E185" s="21"/>
      <c r="F185" s="22">
        <f t="shared" si="16"/>
        <v>100</v>
      </c>
      <c r="G185" s="23"/>
      <c r="H185" s="6">
        <f t="shared" si="24"/>
        <v>100</v>
      </c>
      <c r="I185" s="23"/>
      <c r="J185" s="6">
        <f t="shared" si="19"/>
        <v>100</v>
      </c>
      <c r="L185" s="6">
        <f t="shared" si="17"/>
        <v>100</v>
      </c>
    </row>
    <row r="186" spans="2:12" ht="17.100000000000001" customHeight="1" x14ac:dyDescent="0.3">
      <c r="B186" s="20"/>
      <c r="C186" s="21"/>
      <c r="D186" s="21"/>
      <c r="E186" s="21"/>
      <c r="F186" s="22"/>
      <c r="G186" s="23"/>
      <c r="H186" s="6"/>
      <c r="I186" s="23"/>
      <c r="J186" s="6"/>
    </row>
    <row r="187" spans="2:12" ht="17.100000000000001" customHeight="1" x14ac:dyDescent="0.3">
      <c r="B187" s="50" t="s">
        <v>179</v>
      </c>
      <c r="C187" s="51" t="s">
        <v>180</v>
      </c>
      <c r="D187" s="51">
        <f>SUM(D188:D188)</f>
        <v>10400</v>
      </c>
      <c r="E187" s="51"/>
      <c r="F187" s="52">
        <f t="shared" si="16"/>
        <v>10400</v>
      </c>
      <c r="G187" s="53"/>
      <c r="H187" s="54">
        <f>G187+D187</f>
        <v>10400</v>
      </c>
      <c r="I187" s="53"/>
      <c r="J187" s="54">
        <f>J188</f>
        <v>10400</v>
      </c>
      <c r="K187" s="60"/>
      <c r="L187" s="54">
        <f>SUM(L188:L189)</f>
        <v>15990</v>
      </c>
    </row>
    <row r="188" spans="2:12" ht="17.100000000000001" customHeight="1" x14ac:dyDescent="0.3">
      <c r="B188" s="20" t="s">
        <v>100</v>
      </c>
      <c r="C188" s="21" t="s">
        <v>101</v>
      </c>
      <c r="D188" s="21">
        <v>10400</v>
      </c>
      <c r="E188" s="21"/>
      <c r="F188" s="22">
        <f t="shared" si="16"/>
        <v>10400</v>
      </c>
      <c r="G188" s="23"/>
      <c r="H188" s="6">
        <f>G188+D188</f>
        <v>10400</v>
      </c>
      <c r="I188" s="23"/>
      <c r="J188" s="6">
        <f t="shared" si="19"/>
        <v>10400</v>
      </c>
      <c r="L188" s="6">
        <f t="shared" si="17"/>
        <v>10400</v>
      </c>
    </row>
    <row r="189" spans="2:12" ht="17.100000000000001" customHeight="1" x14ac:dyDescent="0.3">
      <c r="B189" s="20" t="s">
        <v>100</v>
      </c>
      <c r="C189" s="21" t="s">
        <v>181</v>
      </c>
      <c r="D189" s="21"/>
      <c r="E189" s="21"/>
      <c r="F189" s="22"/>
      <c r="G189" s="23"/>
      <c r="H189" s="6"/>
      <c r="I189" s="23"/>
      <c r="J189" s="6"/>
      <c r="K189" s="6">
        <v>5590</v>
      </c>
      <c r="L189" s="6">
        <f t="shared" si="17"/>
        <v>5590</v>
      </c>
    </row>
    <row r="190" spans="2:12" ht="17.100000000000001" customHeight="1" x14ac:dyDescent="0.3">
      <c r="B190" s="20"/>
      <c r="C190" s="21"/>
      <c r="D190" s="21"/>
      <c r="E190" s="21"/>
      <c r="F190" s="22"/>
      <c r="G190" s="23"/>
      <c r="H190" s="6"/>
      <c r="I190" s="23"/>
      <c r="J190" s="6"/>
    </row>
    <row r="191" spans="2:12" ht="17.100000000000001" customHeight="1" x14ac:dyDescent="0.3">
      <c r="B191" s="50" t="s">
        <v>182</v>
      </c>
      <c r="C191" s="51" t="s">
        <v>183</v>
      </c>
      <c r="D191" s="51">
        <f>SUM(D192:D196)</f>
        <v>192337</v>
      </c>
      <c r="E191" s="51"/>
      <c r="F191" s="52">
        <f>SUM(F192:F196)</f>
        <v>229179</v>
      </c>
      <c r="G191" s="53"/>
      <c r="H191" s="54">
        <f>SUM(H192:H196)</f>
        <v>229179</v>
      </c>
      <c r="I191" s="53"/>
      <c r="J191" s="54">
        <f>SUM(J192:J196)</f>
        <v>229179</v>
      </c>
      <c r="K191" s="60"/>
      <c r="L191" s="54">
        <f t="shared" si="17"/>
        <v>229179</v>
      </c>
    </row>
    <row r="192" spans="2:12" ht="17.100000000000001" customHeight="1" x14ac:dyDescent="0.3">
      <c r="B192" s="20" t="s">
        <v>184</v>
      </c>
      <c r="C192" s="21" t="s">
        <v>185</v>
      </c>
      <c r="D192" s="21">
        <v>337</v>
      </c>
      <c r="E192" s="21"/>
      <c r="F192" s="22">
        <f t="shared" si="16"/>
        <v>337</v>
      </c>
      <c r="G192" s="23"/>
      <c r="H192" s="6">
        <f>G192+D192</f>
        <v>337</v>
      </c>
      <c r="I192" s="23"/>
      <c r="J192" s="6">
        <f t="shared" si="19"/>
        <v>337</v>
      </c>
      <c r="L192" s="6">
        <f t="shared" si="17"/>
        <v>337</v>
      </c>
    </row>
    <row r="193" spans="2:12" ht="17.100000000000001" customHeight="1" x14ac:dyDescent="0.3">
      <c r="B193" s="20" t="s">
        <v>147</v>
      </c>
      <c r="C193" s="21" t="s">
        <v>186</v>
      </c>
      <c r="D193" s="21">
        <v>135000</v>
      </c>
      <c r="E193" s="21"/>
      <c r="F193" s="22">
        <f t="shared" si="16"/>
        <v>135000</v>
      </c>
      <c r="G193" s="23"/>
      <c r="H193" s="6">
        <f>G193+D193</f>
        <v>135000</v>
      </c>
      <c r="I193" s="23"/>
      <c r="J193" s="6">
        <f t="shared" si="19"/>
        <v>135000</v>
      </c>
      <c r="L193" s="6">
        <f t="shared" si="17"/>
        <v>135000</v>
      </c>
    </row>
    <row r="194" spans="2:12" ht="17.100000000000001" customHeight="1" x14ac:dyDescent="0.3">
      <c r="B194" s="20" t="s">
        <v>100</v>
      </c>
      <c r="C194" s="21" t="s">
        <v>187</v>
      </c>
      <c r="D194" s="21">
        <v>2000</v>
      </c>
      <c r="E194" s="21"/>
      <c r="F194" s="22">
        <f t="shared" si="16"/>
        <v>2000</v>
      </c>
      <c r="G194" s="23"/>
      <c r="H194" s="6">
        <f>G194+D194</f>
        <v>2000</v>
      </c>
      <c r="I194" s="23"/>
      <c r="J194" s="6">
        <f t="shared" si="19"/>
        <v>2000</v>
      </c>
      <c r="L194" s="6">
        <f t="shared" si="17"/>
        <v>2000</v>
      </c>
    </row>
    <row r="195" spans="2:12" ht="17.100000000000001" customHeight="1" x14ac:dyDescent="0.3">
      <c r="B195" s="20" t="s">
        <v>100</v>
      </c>
      <c r="C195" s="21" t="s">
        <v>188</v>
      </c>
      <c r="D195" s="21"/>
      <c r="E195" s="21">
        <v>36842</v>
      </c>
      <c r="F195" s="22">
        <f t="shared" si="16"/>
        <v>36842</v>
      </c>
      <c r="G195" s="23"/>
      <c r="H195" s="6">
        <f>G195+F195</f>
        <v>36842</v>
      </c>
      <c r="I195" s="23"/>
      <c r="J195" s="6">
        <f t="shared" si="19"/>
        <v>36842</v>
      </c>
      <c r="K195" s="64"/>
      <c r="L195" s="6">
        <v>36842</v>
      </c>
    </row>
    <row r="196" spans="2:12" ht="17.100000000000001" customHeight="1" x14ac:dyDescent="0.3">
      <c r="B196" s="65" t="s">
        <v>100</v>
      </c>
      <c r="C196" s="21" t="s">
        <v>189</v>
      </c>
      <c r="D196" s="21">
        <v>55000</v>
      </c>
      <c r="E196" s="21"/>
      <c r="F196" s="22">
        <f t="shared" si="16"/>
        <v>55000</v>
      </c>
      <c r="G196" s="23"/>
      <c r="H196" s="6">
        <f>G196+D196</f>
        <v>55000</v>
      </c>
      <c r="I196" s="23"/>
      <c r="J196" s="6">
        <f t="shared" si="19"/>
        <v>55000</v>
      </c>
      <c r="L196" s="6">
        <f t="shared" si="17"/>
        <v>55000</v>
      </c>
    </row>
    <row r="197" spans="2:12" ht="17.100000000000001" customHeight="1" x14ac:dyDescent="0.3">
      <c r="B197" s="20"/>
      <c r="C197" s="21"/>
      <c r="D197" s="21"/>
      <c r="E197" s="21"/>
      <c r="F197" s="22"/>
      <c r="G197" s="23"/>
      <c r="H197" s="6"/>
      <c r="I197" s="23"/>
      <c r="J197" s="6"/>
    </row>
    <row r="198" spans="2:12" ht="17.100000000000001" customHeight="1" x14ac:dyDescent="0.3">
      <c r="B198" s="50" t="s">
        <v>190</v>
      </c>
      <c r="C198" s="51" t="s">
        <v>191</v>
      </c>
      <c r="D198" s="51">
        <f>SUM(D199:D203)</f>
        <v>276300</v>
      </c>
      <c r="E198" s="51"/>
      <c r="F198" s="52">
        <f t="shared" si="16"/>
        <v>276300</v>
      </c>
      <c r="G198" s="54"/>
      <c r="H198" s="54">
        <f>SUM(H199:H203)</f>
        <v>276300</v>
      </c>
      <c r="I198" s="53"/>
      <c r="J198" s="54">
        <f>SUM(J199:J203)</f>
        <v>376300</v>
      </c>
      <c r="K198" s="60"/>
      <c r="L198" s="54">
        <f t="shared" si="17"/>
        <v>376300</v>
      </c>
    </row>
    <row r="199" spans="2:12" ht="17.100000000000001" hidden="1" customHeight="1" x14ac:dyDescent="0.3">
      <c r="B199" s="20" t="s">
        <v>100</v>
      </c>
      <c r="C199" s="21" t="s">
        <v>192</v>
      </c>
      <c r="D199" s="21">
        <v>300</v>
      </c>
      <c r="E199" s="21"/>
      <c r="F199" s="22">
        <f t="shared" si="16"/>
        <v>300</v>
      </c>
      <c r="G199" s="23"/>
      <c r="H199" s="6">
        <f>G199+D199</f>
        <v>300</v>
      </c>
      <c r="I199" s="23"/>
      <c r="J199" s="6">
        <f t="shared" si="19"/>
        <v>300</v>
      </c>
      <c r="L199" s="6">
        <f t="shared" si="17"/>
        <v>300</v>
      </c>
    </row>
    <row r="200" spans="2:12" ht="17.100000000000001" hidden="1" customHeight="1" x14ac:dyDescent="0.3">
      <c r="B200" s="20" t="s">
        <v>147</v>
      </c>
      <c r="C200" s="21" t="s">
        <v>193</v>
      </c>
      <c r="D200" s="21">
        <v>31000</v>
      </c>
      <c r="E200" s="21"/>
      <c r="F200" s="22">
        <f t="shared" si="16"/>
        <v>31000</v>
      </c>
      <c r="G200" s="6"/>
      <c r="H200" s="6">
        <f>G200+D200</f>
        <v>31000</v>
      </c>
      <c r="I200" s="23"/>
      <c r="J200" s="66">
        <f t="shared" si="19"/>
        <v>31000</v>
      </c>
      <c r="L200" s="6">
        <f t="shared" si="17"/>
        <v>31000</v>
      </c>
    </row>
    <row r="201" spans="2:12" ht="17.100000000000001" hidden="1" customHeight="1" x14ac:dyDescent="0.3">
      <c r="B201" s="20" t="s">
        <v>147</v>
      </c>
      <c r="C201" s="21" t="s">
        <v>194</v>
      </c>
      <c r="D201" s="21">
        <v>240000</v>
      </c>
      <c r="E201" s="21"/>
      <c r="F201" s="22">
        <f t="shared" si="16"/>
        <v>240000</v>
      </c>
      <c r="G201" s="6"/>
      <c r="H201" s="6">
        <f>G201+D201</f>
        <v>240000</v>
      </c>
      <c r="I201" s="23">
        <v>-70000</v>
      </c>
      <c r="J201" s="6">
        <f t="shared" si="19"/>
        <v>170000</v>
      </c>
      <c r="L201" s="6">
        <f t="shared" si="17"/>
        <v>170000</v>
      </c>
    </row>
    <row r="202" spans="2:12" ht="17.100000000000001" hidden="1" customHeight="1" x14ac:dyDescent="0.3">
      <c r="B202" s="20" t="s">
        <v>100</v>
      </c>
      <c r="C202" s="21" t="s">
        <v>195</v>
      </c>
      <c r="D202" s="21"/>
      <c r="E202" s="21"/>
      <c r="F202" s="22"/>
      <c r="G202" s="6"/>
      <c r="H202" s="6"/>
      <c r="I202" s="23">
        <v>170000</v>
      </c>
      <c r="J202" s="6">
        <f t="shared" si="19"/>
        <v>170000</v>
      </c>
      <c r="L202" s="6">
        <f t="shared" ref="L202:L265" si="26">K202+J202</f>
        <v>170000</v>
      </c>
    </row>
    <row r="203" spans="2:12" ht="17.100000000000001" hidden="1" customHeight="1" x14ac:dyDescent="0.3">
      <c r="B203" s="20" t="s">
        <v>147</v>
      </c>
      <c r="C203" s="21" t="s">
        <v>196</v>
      </c>
      <c r="D203" s="22">
        <v>5000</v>
      </c>
      <c r="E203" s="22"/>
      <c r="F203" s="22">
        <f t="shared" ref="F203:F267" si="27">E203+D203</f>
        <v>5000</v>
      </c>
      <c r="G203" s="23"/>
      <c r="H203" s="6">
        <f>G203+D203</f>
        <v>5000</v>
      </c>
      <c r="I203" s="23"/>
      <c r="J203" s="6">
        <f t="shared" si="19"/>
        <v>5000</v>
      </c>
      <c r="L203" s="6">
        <f t="shared" si="26"/>
        <v>5000</v>
      </c>
    </row>
    <row r="204" spans="2:12" ht="17.100000000000001" customHeight="1" x14ac:dyDescent="0.3">
      <c r="B204" s="23"/>
      <c r="C204" s="21"/>
      <c r="D204" s="21"/>
      <c r="E204" s="21"/>
      <c r="F204" s="22"/>
      <c r="G204" s="23"/>
      <c r="H204" s="6"/>
      <c r="I204" s="23"/>
      <c r="J204" s="6"/>
    </row>
    <row r="205" spans="2:12" ht="17.100000000000001" customHeight="1" x14ac:dyDescent="0.3">
      <c r="B205" s="50" t="s">
        <v>197</v>
      </c>
      <c r="C205" s="51" t="s">
        <v>198</v>
      </c>
      <c r="D205" s="51">
        <f>D206+D207+D208</f>
        <v>10443</v>
      </c>
      <c r="E205" s="51"/>
      <c r="F205" s="52">
        <f t="shared" si="27"/>
        <v>10443</v>
      </c>
      <c r="G205" s="54"/>
      <c r="H205" s="54">
        <f t="shared" ref="H205:H268" si="28">G205+D205</f>
        <v>10443</v>
      </c>
      <c r="I205" s="53"/>
      <c r="J205" s="54">
        <f>SUM(J206:J208)</f>
        <v>10443</v>
      </c>
      <c r="K205" s="60"/>
      <c r="L205" s="54">
        <f t="shared" si="26"/>
        <v>10443</v>
      </c>
    </row>
    <row r="206" spans="2:12" ht="17.100000000000001" hidden="1" customHeight="1" x14ac:dyDescent="0.3">
      <c r="B206" s="20" t="s">
        <v>184</v>
      </c>
      <c r="C206" s="21" t="s">
        <v>199</v>
      </c>
      <c r="D206" s="21">
        <v>763</v>
      </c>
      <c r="E206" s="21"/>
      <c r="F206" s="22">
        <f t="shared" si="27"/>
        <v>763</v>
      </c>
      <c r="G206" s="23"/>
      <c r="H206" s="6">
        <f t="shared" si="28"/>
        <v>763</v>
      </c>
      <c r="I206" s="23"/>
      <c r="J206" s="6">
        <f t="shared" ref="J206:J269" si="29">I206+H206</f>
        <v>763</v>
      </c>
      <c r="L206" s="6">
        <f t="shared" si="26"/>
        <v>763</v>
      </c>
    </row>
    <row r="207" spans="2:12" ht="17.100000000000001" hidden="1" customHeight="1" x14ac:dyDescent="0.3">
      <c r="B207" s="20" t="s">
        <v>184</v>
      </c>
      <c r="C207" s="21" t="s">
        <v>200</v>
      </c>
      <c r="D207" s="21">
        <v>9180</v>
      </c>
      <c r="E207" s="21"/>
      <c r="F207" s="22">
        <f t="shared" si="27"/>
        <v>9180</v>
      </c>
      <c r="G207" s="67"/>
      <c r="H207" s="6">
        <f t="shared" si="28"/>
        <v>9180</v>
      </c>
      <c r="I207" s="23"/>
      <c r="J207" s="6">
        <f t="shared" si="29"/>
        <v>9180</v>
      </c>
      <c r="L207" s="6">
        <f t="shared" si="26"/>
        <v>9180</v>
      </c>
    </row>
    <row r="208" spans="2:12" ht="17.100000000000001" hidden="1" customHeight="1" x14ac:dyDescent="0.3">
      <c r="B208" s="20" t="s">
        <v>100</v>
      </c>
      <c r="C208" s="21" t="s">
        <v>201</v>
      </c>
      <c r="D208" s="21">
        <v>500</v>
      </c>
      <c r="E208" s="21"/>
      <c r="F208" s="22">
        <f t="shared" si="27"/>
        <v>500</v>
      </c>
      <c r="G208" s="67"/>
      <c r="H208" s="6">
        <f t="shared" si="28"/>
        <v>500</v>
      </c>
      <c r="I208" s="23"/>
      <c r="J208" s="6">
        <f t="shared" si="29"/>
        <v>500</v>
      </c>
      <c r="L208" s="6">
        <f t="shared" si="26"/>
        <v>500</v>
      </c>
    </row>
    <row r="209" spans="2:14" ht="17.100000000000001" customHeight="1" x14ac:dyDescent="0.3">
      <c r="B209" s="20"/>
      <c r="C209" s="21"/>
      <c r="D209" s="21"/>
      <c r="E209" s="21"/>
      <c r="F209" s="22"/>
      <c r="G209" s="23"/>
      <c r="H209" s="6"/>
      <c r="I209" s="23"/>
      <c r="J209" s="6"/>
    </row>
    <row r="210" spans="2:14" ht="17.100000000000001" customHeight="1" x14ac:dyDescent="0.3">
      <c r="B210" s="50" t="s">
        <v>202</v>
      </c>
      <c r="C210" s="51" t="s">
        <v>203</v>
      </c>
      <c r="D210" s="68">
        <f t="shared" ref="D210" si="30">SUM(D211:D215)</f>
        <v>43672</v>
      </c>
      <c r="E210" s="68"/>
      <c r="F210" s="52">
        <f t="shared" si="27"/>
        <v>43672</v>
      </c>
      <c r="G210" s="53"/>
      <c r="H210" s="54">
        <f>SUM(H211:H215)</f>
        <v>44145</v>
      </c>
      <c r="I210" s="53"/>
      <c r="J210" s="54">
        <f>SUM(J211:J215)</f>
        <v>44145</v>
      </c>
      <c r="K210" s="60"/>
      <c r="L210" s="54">
        <f t="shared" si="26"/>
        <v>44145</v>
      </c>
    </row>
    <row r="211" spans="2:14" ht="17.100000000000001" hidden="1" customHeight="1" x14ac:dyDescent="0.3">
      <c r="B211" s="20" t="s">
        <v>96</v>
      </c>
      <c r="C211" s="21" t="s">
        <v>204</v>
      </c>
      <c r="D211" s="57">
        <v>12868</v>
      </c>
      <c r="E211" s="57"/>
      <c r="F211" s="22">
        <f t="shared" si="27"/>
        <v>12868</v>
      </c>
      <c r="G211" s="23">
        <v>350</v>
      </c>
      <c r="H211" s="6">
        <f t="shared" si="28"/>
        <v>13218</v>
      </c>
      <c r="I211" s="23"/>
      <c r="J211" s="6">
        <f t="shared" si="29"/>
        <v>13218</v>
      </c>
      <c r="L211" s="6">
        <f t="shared" si="26"/>
        <v>13218</v>
      </c>
      <c r="N211" s="32"/>
    </row>
    <row r="212" spans="2:14" ht="17.100000000000001" hidden="1" customHeight="1" x14ac:dyDescent="0.3">
      <c r="B212" s="20" t="s">
        <v>98</v>
      </c>
      <c r="C212" s="21" t="s">
        <v>205</v>
      </c>
      <c r="D212" s="57">
        <v>4504</v>
      </c>
      <c r="E212" s="57"/>
      <c r="F212" s="22">
        <f t="shared" si="27"/>
        <v>4504</v>
      </c>
      <c r="G212" s="6">
        <v>123</v>
      </c>
      <c r="H212" s="6">
        <f t="shared" si="28"/>
        <v>4627</v>
      </c>
      <c r="I212" s="23"/>
      <c r="J212" s="6">
        <f t="shared" si="29"/>
        <v>4627</v>
      </c>
      <c r="L212" s="6">
        <f t="shared" si="26"/>
        <v>4627</v>
      </c>
    </row>
    <row r="213" spans="2:14" ht="17.100000000000001" hidden="1" customHeight="1" x14ac:dyDescent="0.3">
      <c r="B213" s="20" t="s">
        <v>100</v>
      </c>
      <c r="C213" s="21" t="s">
        <v>206</v>
      </c>
      <c r="D213" s="57">
        <v>1200</v>
      </c>
      <c r="E213" s="57"/>
      <c r="F213" s="22">
        <f t="shared" si="27"/>
        <v>1200</v>
      </c>
      <c r="G213" s="23"/>
      <c r="H213" s="6">
        <f t="shared" si="28"/>
        <v>1200</v>
      </c>
      <c r="I213" s="23"/>
      <c r="J213" s="6">
        <f t="shared" si="29"/>
        <v>1200</v>
      </c>
      <c r="L213" s="6">
        <f t="shared" si="26"/>
        <v>1200</v>
      </c>
    </row>
    <row r="214" spans="2:14" ht="17.100000000000001" hidden="1" customHeight="1" x14ac:dyDescent="0.3">
      <c r="B214" s="20" t="s">
        <v>147</v>
      </c>
      <c r="C214" s="21" t="s">
        <v>178</v>
      </c>
      <c r="D214" s="31">
        <v>100</v>
      </c>
      <c r="E214" s="31"/>
      <c r="F214" s="22">
        <f t="shared" si="27"/>
        <v>100</v>
      </c>
      <c r="G214" s="23"/>
      <c r="H214" s="6">
        <f t="shared" si="28"/>
        <v>100</v>
      </c>
      <c r="I214" s="23"/>
      <c r="J214" s="6">
        <f t="shared" si="29"/>
        <v>100</v>
      </c>
      <c r="L214" s="6">
        <f t="shared" si="26"/>
        <v>100</v>
      </c>
    </row>
    <row r="215" spans="2:14" ht="17.100000000000001" hidden="1" customHeight="1" x14ac:dyDescent="0.3">
      <c r="B215" s="20" t="s">
        <v>100</v>
      </c>
      <c r="C215" s="21" t="s">
        <v>207</v>
      </c>
      <c r="D215" s="21">
        <v>25000</v>
      </c>
      <c r="E215" s="21"/>
      <c r="F215" s="22">
        <f t="shared" si="27"/>
        <v>25000</v>
      </c>
      <c r="G215" s="23"/>
      <c r="H215" s="6">
        <f t="shared" si="28"/>
        <v>25000</v>
      </c>
      <c r="I215" s="23"/>
      <c r="J215" s="6">
        <f t="shared" si="29"/>
        <v>25000</v>
      </c>
      <c r="L215" s="6">
        <f t="shared" si="26"/>
        <v>25000</v>
      </c>
    </row>
    <row r="216" spans="2:14" ht="17.100000000000001" customHeight="1" x14ac:dyDescent="0.3">
      <c r="B216" s="20"/>
      <c r="C216" s="21"/>
      <c r="D216" s="21"/>
      <c r="E216" s="21"/>
      <c r="F216" s="22"/>
      <c r="G216" s="67"/>
      <c r="H216" s="6"/>
      <c r="I216" s="23"/>
      <c r="J216" s="6"/>
    </row>
    <row r="217" spans="2:14" ht="17.100000000000001" customHeight="1" x14ac:dyDescent="0.3">
      <c r="B217" s="50" t="s">
        <v>208</v>
      </c>
      <c r="C217" s="51" t="s">
        <v>209</v>
      </c>
      <c r="D217" s="52">
        <f>SUM(D218:D239)</f>
        <v>570204</v>
      </c>
      <c r="E217" s="52"/>
      <c r="F217" s="52">
        <f t="shared" si="27"/>
        <v>570204</v>
      </c>
      <c r="G217" s="53"/>
      <c r="H217" s="54">
        <f>SUM(H218:H239)</f>
        <v>572204</v>
      </c>
      <c r="I217" s="53"/>
      <c r="J217" s="54">
        <f>SUM(J218:J239)</f>
        <v>575204</v>
      </c>
      <c r="K217" s="60"/>
      <c r="L217" s="54">
        <f t="shared" si="26"/>
        <v>575204</v>
      </c>
    </row>
    <row r="218" spans="2:14" ht="17.100000000000001" hidden="1" customHeight="1" x14ac:dyDescent="0.3">
      <c r="B218" s="20" t="s">
        <v>96</v>
      </c>
      <c r="C218" s="21" t="s">
        <v>210</v>
      </c>
      <c r="D218" s="22">
        <v>4235</v>
      </c>
      <c r="E218" s="22"/>
      <c r="F218" s="22">
        <f t="shared" si="27"/>
        <v>4235</v>
      </c>
      <c r="G218" s="6"/>
      <c r="H218" s="6">
        <f t="shared" si="28"/>
        <v>4235</v>
      </c>
      <c r="I218" s="23"/>
      <c r="J218" s="6">
        <f t="shared" si="29"/>
        <v>4235</v>
      </c>
      <c r="L218" s="6">
        <f t="shared" si="26"/>
        <v>4235</v>
      </c>
    </row>
    <row r="219" spans="2:14" ht="17.100000000000001" hidden="1" customHeight="1" x14ac:dyDescent="0.3">
      <c r="B219" s="20" t="s">
        <v>98</v>
      </c>
      <c r="C219" s="21" t="s">
        <v>211</v>
      </c>
      <c r="D219" s="22">
        <v>1482</v>
      </c>
      <c r="E219" s="22"/>
      <c r="F219" s="22">
        <f t="shared" si="27"/>
        <v>1482</v>
      </c>
      <c r="G219" s="67"/>
      <c r="H219" s="6">
        <f t="shared" si="28"/>
        <v>1482</v>
      </c>
      <c r="I219" s="23"/>
      <c r="J219" s="6">
        <f t="shared" si="29"/>
        <v>1482</v>
      </c>
      <c r="L219" s="6">
        <f t="shared" si="26"/>
        <v>1482</v>
      </c>
    </row>
    <row r="220" spans="2:14" ht="17.100000000000001" hidden="1" customHeight="1" x14ac:dyDescent="0.3">
      <c r="B220" s="20" t="s">
        <v>100</v>
      </c>
      <c r="C220" s="21" t="s">
        <v>212</v>
      </c>
      <c r="D220" s="21">
        <v>1000</v>
      </c>
      <c r="E220" s="21"/>
      <c r="F220" s="22">
        <f t="shared" si="27"/>
        <v>1000</v>
      </c>
      <c r="G220" s="6"/>
      <c r="H220" s="6">
        <f t="shared" si="28"/>
        <v>1000</v>
      </c>
      <c r="I220" s="23"/>
      <c r="J220" s="6">
        <f t="shared" si="29"/>
        <v>1000</v>
      </c>
      <c r="L220" s="6">
        <f t="shared" si="26"/>
        <v>1000</v>
      </c>
    </row>
    <row r="221" spans="2:14" ht="17.100000000000001" hidden="1" customHeight="1" x14ac:dyDescent="0.3">
      <c r="B221" s="20" t="s">
        <v>147</v>
      </c>
      <c r="C221" s="21" t="s">
        <v>213</v>
      </c>
      <c r="D221" s="21">
        <v>100</v>
      </c>
      <c r="E221" s="21"/>
      <c r="F221" s="22">
        <f t="shared" si="27"/>
        <v>100</v>
      </c>
      <c r="G221" s="6"/>
      <c r="H221" s="6">
        <f t="shared" si="28"/>
        <v>100</v>
      </c>
      <c r="I221" s="23"/>
      <c r="J221" s="6">
        <f t="shared" si="29"/>
        <v>100</v>
      </c>
      <c r="L221" s="6">
        <f t="shared" si="26"/>
        <v>100</v>
      </c>
    </row>
    <row r="222" spans="2:14" ht="17.100000000000001" hidden="1" customHeight="1" x14ac:dyDescent="0.3">
      <c r="B222" s="20" t="s">
        <v>100</v>
      </c>
      <c r="C222" s="21" t="s">
        <v>214</v>
      </c>
      <c r="D222" s="21">
        <v>28675</v>
      </c>
      <c r="E222" s="21"/>
      <c r="F222" s="22">
        <f t="shared" si="27"/>
        <v>28675</v>
      </c>
      <c r="G222" s="67"/>
      <c r="H222" s="6">
        <f t="shared" si="28"/>
        <v>28675</v>
      </c>
      <c r="I222" s="23"/>
      <c r="J222" s="6">
        <f t="shared" si="29"/>
        <v>28675</v>
      </c>
      <c r="L222" s="6">
        <f t="shared" si="26"/>
        <v>28675</v>
      </c>
    </row>
    <row r="223" spans="2:14" ht="17.100000000000001" hidden="1" customHeight="1" x14ac:dyDescent="0.3">
      <c r="B223" s="20" t="s">
        <v>100</v>
      </c>
      <c r="C223" s="21" t="s">
        <v>215</v>
      </c>
      <c r="D223" s="21">
        <v>22152</v>
      </c>
      <c r="E223" s="21"/>
      <c r="F223" s="22">
        <f t="shared" si="27"/>
        <v>22152</v>
      </c>
      <c r="G223" s="67"/>
      <c r="H223" s="6">
        <f t="shared" si="28"/>
        <v>22152</v>
      </c>
      <c r="I223" s="23"/>
      <c r="J223" s="6">
        <f t="shared" si="29"/>
        <v>22152</v>
      </c>
      <c r="L223" s="6">
        <f t="shared" si="26"/>
        <v>22152</v>
      </c>
    </row>
    <row r="224" spans="2:14" ht="17.100000000000001" hidden="1" customHeight="1" x14ac:dyDescent="0.3">
      <c r="B224" s="20" t="s">
        <v>100</v>
      </c>
      <c r="C224" s="21" t="s">
        <v>216</v>
      </c>
      <c r="D224" s="21">
        <v>16896</v>
      </c>
      <c r="E224" s="21"/>
      <c r="F224" s="22">
        <f t="shared" si="27"/>
        <v>16896</v>
      </c>
      <c r="G224" s="67"/>
      <c r="H224" s="6">
        <f t="shared" si="28"/>
        <v>16896</v>
      </c>
      <c r="I224" s="23"/>
      <c r="J224" s="6">
        <f t="shared" si="29"/>
        <v>16896</v>
      </c>
      <c r="L224" s="6">
        <f t="shared" si="26"/>
        <v>16896</v>
      </c>
    </row>
    <row r="225" spans="2:12" ht="17.100000000000001" hidden="1" customHeight="1" x14ac:dyDescent="0.3">
      <c r="B225" s="20" t="s">
        <v>100</v>
      </c>
      <c r="C225" s="21" t="s">
        <v>217</v>
      </c>
      <c r="D225" s="21">
        <v>83664</v>
      </c>
      <c r="E225" s="21"/>
      <c r="F225" s="22">
        <f t="shared" si="27"/>
        <v>83664</v>
      </c>
      <c r="G225" s="67"/>
      <c r="H225" s="6">
        <f t="shared" si="28"/>
        <v>83664</v>
      </c>
      <c r="I225" s="23"/>
      <c r="J225" s="6">
        <f t="shared" si="29"/>
        <v>83664</v>
      </c>
      <c r="L225" s="6">
        <f t="shared" si="26"/>
        <v>83664</v>
      </c>
    </row>
    <row r="226" spans="2:12" ht="17.100000000000001" hidden="1" customHeight="1" x14ac:dyDescent="0.3">
      <c r="B226" s="41" t="s">
        <v>100</v>
      </c>
      <c r="C226" s="31" t="s">
        <v>218</v>
      </c>
      <c r="D226" s="21">
        <v>1000</v>
      </c>
      <c r="E226" s="21"/>
      <c r="F226" s="22">
        <f t="shared" si="27"/>
        <v>1000</v>
      </c>
      <c r="G226" s="67"/>
      <c r="H226" s="6">
        <f t="shared" si="28"/>
        <v>1000</v>
      </c>
      <c r="I226" s="23"/>
      <c r="J226" s="6">
        <f t="shared" si="29"/>
        <v>1000</v>
      </c>
      <c r="L226" s="6">
        <f t="shared" si="26"/>
        <v>1000</v>
      </c>
    </row>
    <row r="227" spans="2:12" ht="17.100000000000001" hidden="1" customHeight="1" x14ac:dyDescent="0.3">
      <c r="B227" s="41" t="s">
        <v>147</v>
      </c>
      <c r="C227" s="31" t="s">
        <v>219</v>
      </c>
      <c r="D227" s="21">
        <v>150000</v>
      </c>
      <c r="E227" s="21"/>
      <c r="F227" s="22">
        <f t="shared" si="27"/>
        <v>150000</v>
      </c>
      <c r="G227" s="23"/>
      <c r="H227" s="6">
        <f t="shared" si="28"/>
        <v>150000</v>
      </c>
      <c r="I227" s="23"/>
      <c r="J227" s="6">
        <f t="shared" si="29"/>
        <v>150000</v>
      </c>
      <c r="L227" s="6">
        <f t="shared" si="26"/>
        <v>150000</v>
      </c>
    </row>
    <row r="228" spans="2:12" ht="17.100000000000001" hidden="1" customHeight="1" x14ac:dyDescent="0.3">
      <c r="B228" s="41" t="s">
        <v>184</v>
      </c>
      <c r="C228" s="69" t="s">
        <v>220</v>
      </c>
      <c r="D228" s="21">
        <v>36000</v>
      </c>
      <c r="E228" s="21"/>
      <c r="F228" s="22">
        <f t="shared" si="27"/>
        <v>36000</v>
      </c>
      <c r="G228" s="67"/>
      <c r="H228" s="6">
        <f t="shared" si="28"/>
        <v>36000</v>
      </c>
      <c r="I228" s="23"/>
      <c r="J228" s="6">
        <f t="shared" si="29"/>
        <v>36000</v>
      </c>
      <c r="L228" s="6">
        <f t="shared" si="26"/>
        <v>36000</v>
      </c>
    </row>
    <row r="229" spans="2:12" ht="17.100000000000001" hidden="1" customHeight="1" x14ac:dyDescent="0.3">
      <c r="B229" s="41" t="s">
        <v>184</v>
      </c>
      <c r="C229" s="69" t="s">
        <v>221</v>
      </c>
      <c r="D229" s="31">
        <v>35000</v>
      </c>
      <c r="E229" s="31"/>
      <c r="F229" s="22">
        <f t="shared" si="27"/>
        <v>35000</v>
      </c>
      <c r="G229" s="67"/>
      <c r="H229" s="6">
        <f t="shared" si="28"/>
        <v>35000</v>
      </c>
      <c r="I229" s="23"/>
      <c r="J229" s="6">
        <f t="shared" si="29"/>
        <v>35000</v>
      </c>
      <c r="L229" s="6">
        <f t="shared" si="26"/>
        <v>35000</v>
      </c>
    </row>
    <row r="230" spans="2:12" ht="17.100000000000001" hidden="1" customHeight="1" x14ac:dyDescent="0.3">
      <c r="B230" s="41" t="s">
        <v>184</v>
      </c>
      <c r="C230" s="69" t="s">
        <v>222</v>
      </c>
      <c r="D230" s="31">
        <v>38000</v>
      </c>
      <c r="E230" s="31"/>
      <c r="F230" s="22">
        <f t="shared" si="27"/>
        <v>38000</v>
      </c>
      <c r="G230" s="67"/>
      <c r="H230" s="6">
        <f t="shared" si="28"/>
        <v>38000</v>
      </c>
      <c r="I230" s="23"/>
      <c r="J230" s="6">
        <f t="shared" si="29"/>
        <v>38000</v>
      </c>
      <c r="L230" s="6">
        <f t="shared" si="26"/>
        <v>38000</v>
      </c>
    </row>
    <row r="231" spans="2:12" ht="17.100000000000001" hidden="1" customHeight="1" x14ac:dyDescent="0.3">
      <c r="B231" s="41" t="s">
        <v>184</v>
      </c>
      <c r="C231" s="69" t="s">
        <v>223</v>
      </c>
      <c r="D231" s="31"/>
      <c r="E231" s="31"/>
      <c r="F231" s="22"/>
      <c r="G231" s="6">
        <v>2000</v>
      </c>
      <c r="H231" s="6">
        <f t="shared" si="28"/>
        <v>2000</v>
      </c>
      <c r="I231" s="23"/>
      <c r="J231" s="6">
        <f t="shared" si="29"/>
        <v>2000</v>
      </c>
      <c r="L231" s="6">
        <f t="shared" si="26"/>
        <v>2000</v>
      </c>
    </row>
    <row r="232" spans="2:12" ht="17.100000000000001" hidden="1" customHeight="1" x14ac:dyDescent="0.3">
      <c r="B232" s="41" t="s">
        <v>100</v>
      </c>
      <c r="C232" s="31" t="s">
        <v>224</v>
      </c>
      <c r="D232" s="21">
        <v>10000</v>
      </c>
      <c r="E232" s="21"/>
      <c r="F232" s="22">
        <f t="shared" si="27"/>
        <v>10000</v>
      </c>
      <c r="G232" s="23"/>
      <c r="H232" s="6">
        <f t="shared" si="28"/>
        <v>10000</v>
      </c>
      <c r="I232" s="23"/>
      <c r="J232" s="6">
        <f t="shared" si="29"/>
        <v>10000</v>
      </c>
      <c r="L232" s="6">
        <f t="shared" si="26"/>
        <v>10000</v>
      </c>
    </row>
    <row r="233" spans="2:12" ht="17.100000000000001" hidden="1" customHeight="1" x14ac:dyDescent="0.3">
      <c r="B233" s="41" t="s">
        <v>100</v>
      </c>
      <c r="C233" s="31" t="s">
        <v>225</v>
      </c>
      <c r="D233" s="21">
        <v>5000</v>
      </c>
      <c r="E233" s="21"/>
      <c r="F233" s="22">
        <f t="shared" si="27"/>
        <v>5000</v>
      </c>
      <c r="G233" s="23"/>
      <c r="H233" s="6">
        <f t="shared" si="28"/>
        <v>5000</v>
      </c>
      <c r="I233" s="23"/>
      <c r="J233" s="6">
        <f t="shared" si="29"/>
        <v>5000</v>
      </c>
      <c r="L233" s="6">
        <f t="shared" si="26"/>
        <v>5000</v>
      </c>
    </row>
    <row r="234" spans="2:12" ht="17.100000000000001" hidden="1" customHeight="1" x14ac:dyDescent="0.3">
      <c r="B234" s="20" t="s">
        <v>100</v>
      </c>
      <c r="C234" s="21" t="s">
        <v>226</v>
      </c>
      <c r="D234" s="21">
        <v>80000</v>
      </c>
      <c r="E234" s="21"/>
      <c r="F234" s="22">
        <f t="shared" si="27"/>
        <v>80000</v>
      </c>
      <c r="G234" s="23"/>
      <c r="H234" s="6">
        <f t="shared" si="28"/>
        <v>80000</v>
      </c>
      <c r="I234" s="23"/>
      <c r="J234" s="6">
        <f t="shared" si="29"/>
        <v>80000</v>
      </c>
      <c r="L234" s="6">
        <f t="shared" si="26"/>
        <v>80000</v>
      </c>
    </row>
    <row r="235" spans="2:12" ht="17.100000000000001" hidden="1" customHeight="1" x14ac:dyDescent="0.3">
      <c r="B235" s="20" t="s">
        <v>100</v>
      </c>
      <c r="C235" s="21" t="s">
        <v>227</v>
      </c>
      <c r="D235" s="21">
        <v>1000</v>
      </c>
      <c r="E235" s="21"/>
      <c r="F235" s="22">
        <f t="shared" si="27"/>
        <v>1000</v>
      </c>
      <c r="G235" s="23"/>
      <c r="H235" s="6">
        <f t="shared" si="28"/>
        <v>1000</v>
      </c>
      <c r="I235" s="23"/>
      <c r="J235" s="6">
        <f t="shared" si="29"/>
        <v>1000</v>
      </c>
      <c r="L235" s="6">
        <f t="shared" si="26"/>
        <v>1000</v>
      </c>
    </row>
    <row r="236" spans="2:12" ht="17.100000000000001" hidden="1" customHeight="1" x14ac:dyDescent="0.3">
      <c r="B236" s="20" t="s">
        <v>100</v>
      </c>
      <c r="C236" s="21" t="s">
        <v>228</v>
      </c>
      <c r="D236" s="21">
        <v>5000</v>
      </c>
      <c r="E236" s="21"/>
      <c r="F236" s="22">
        <f t="shared" si="27"/>
        <v>5000</v>
      </c>
      <c r="G236" s="23"/>
      <c r="H236" s="6">
        <f t="shared" si="28"/>
        <v>5000</v>
      </c>
      <c r="I236" s="23"/>
      <c r="J236" s="6">
        <f t="shared" si="29"/>
        <v>5000</v>
      </c>
      <c r="L236" s="6">
        <f t="shared" si="26"/>
        <v>5000</v>
      </c>
    </row>
    <row r="237" spans="2:12" ht="17.100000000000001" hidden="1" customHeight="1" x14ac:dyDescent="0.3">
      <c r="B237" s="20" t="s">
        <v>184</v>
      </c>
      <c r="C237" s="21" t="s">
        <v>229</v>
      </c>
      <c r="D237" s="21">
        <v>10000</v>
      </c>
      <c r="E237" s="21"/>
      <c r="F237" s="22">
        <f t="shared" si="27"/>
        <v>10000</v>
      </c>
      <c r="G237" s="23"/>
      <c r="H237" s="6">
        <f t="shared" si="28"/>
        <v>10000</v>
      </c>
      <c r="I237" s="23"/>
      <c r="J237" s="6">
        <f t="shared" si="29"/>
        <v>10000</v>
      </c>
      <c r="L237" s="6">
        <f t="shared" si="26"/>
        <v>10000</v>
      </c>
    </row>
    <row r="238" spans="2:12" ht="17.100000000000001" hidden="1" customHeight="1" x14ac:dyDescent="0.3">
      <c r="B238" s="20" t="s">
        <v>100</v>
      </c>
      <c r="C238" s="21" t="s">
        <v>230</v>
      </c>
      <c r="D238" s="22">
        <v>40000</v>
      </c>
      <c r="E238" s="22"/>
      <c r="F238" s="22">
        <f t="shared" si="27"/>
        <v>40000</v>
      </c>
      <c r="G238" s="23"/>
      <c r="H238" s="6">
        <f t="shared" si="28"/>
        <v>40000</v>
      </c>
      <c r="I238" s="23">
        <v>3000</v>
      </c>
      <c r="J238" s="6">
        <f t="shared" si="29"/>
        <v>43000</v>
      </c>
      <c r="L238" s="6">
        <f t="shared" si="26"/>
        <v>43000</v>
      </c>
    </row>
    <row r="239" spans="2:12" ht="17.100000000000001" hidden="1" customHeight="1" x14ac:dyDescent="0.3">
      <c r="B239" s="20" t="s">
        <v>100</v>
      </c>
      <c r="C239" s="21" t="s">
        <v>231</v>
      </c>
      <c r="D239" s="21">
        <v>1000</v>
      </c>
      <c r="E239" s="21"/>
      <c r="F239" s="22">
        <f t="shared" si="27"/>
        <v>1000</v>
      </c>
      <c r="G239" s="23"/>
      <c r="H239" s="6">
        <f t="shared" si="28"/>
        <v>1000</v>
      </c>
      <c r="I239" s="23"/>
      <c r="J239" s="6">
        <f t="shared" si="29"/>
        <v>1000</v>
      </c>
      <c r="L239" s="6">
        <f t="shared" si="26"/>
        <v>1000</v>
      </c>
    </row>
    <row r="240" spans="2:12" ht="17.100000000000001" customHeight="1" x14ac:dyDescent="0.3">
      <c r="B240" s="20"/>
      <c r="C240" s="21"/>
      <c r="D240" s="21"/>
      <c r="E240" s="21"/>
      <c r="F240" s="22"/>
      <c r="G240" s="23"/>
      <c r="H240" s="6"/>
      <c r="I240" s="23"/>
      <c r="J240" s="6"/>
    </row>
    <row r="241" spans="2:12" ht="17.100000000000001" customHeight="1" x14ac:dyDescent="0.3">
      <c r="B241" s="50" t="s">
        <v>232</v>
      </c>
      <c r="C241" s="51" t="s">
        <v>233</v>
      </c>
      <c r="D241" s="51">
        <f>SUM(D242:D244)</f>
        <v>73200</v>
      </c>
      <c r="E241" s="51"/>
      <c r="F241" s="52">
        <f t="shared" si="27"/>
        <v>73200</v>
      </c>
      <c r="G241" s="53"/>
      <c r="H241" s="54">
        <f>SUM(H242:H244)</f>
        <v>73200</v>
      </c>
      <c r="I241" s="53"/>
      <c r="J241" s="54">
        <f>SUM(J242:J244)</f>
        <v>73200</v>
      </c>
      <c r="K241" s="60"/>
      <c r="L241" s="54">
        <f t="shared" si="26"/>
        <v>73200</v>
      </c>
    </row>
    <row r="242" spans="2:12" ht="17.100000000000001" hidden="1" customHeight="1" x14ac:dyDescent="0.3">
      <c r="B242" s="20" t="s">
        <v>100</v>
      </c>
      <c r="C242" s="21" t="s">
        <v>234</v>
      </c>
      <c r="D242" s="21">
        <v>43000</v>
      </c>
      <c r="E242" s="21"/>
      <c r="F242" s="22">
        <f t="shared" si="27"/>
        <v>43000</v>
      </c>
      <c r="G242" s="23"/>
      <c r="H242" s="6">
        <f t="shared" si="28"/>
        <v>43000</v>
      </c>
      <c r="I242" s="23"/>
      <c r="J242" s="6">
        <f t="shared" si="29"/>
        <v>43000</v>
      </c>
      <c r="L242" s="6">
        <f t="shared" si="26"/>
        <v>43000</v>
      </c>
    </row>
    <row r="243" spans="2:12" ht="17.100000000000001" hidden="1" customHeight="1" x14ac:dyDescent="0.3">
      <c r="B243" s="20" t="s">
        <v>100</v>
      </c>
      <c r="C243" s="21" t="s">
        <v>235</v>
      </c>
      <c r="D243" s="21">
        <v>200</v>
      </c>
      <c r="E243" s="21"/>
      <c r="F243" s="22">
        <f t="shared" si="27"/>
        <v>200</v>
      </c>
      <c r="G243" s="23"/>
      <c r="H243" s="6">
        <f t="shared" si="28"/>
        <v>200</v>
      </c>
      <c r="I243" s="23"/>
      <c r="J243" s="6">
        <f t="shared" si="29"/>
        <v>200</v>
      </c>
      <c r="L243" s="6">
        <f t="shared" si="26"/>
        <v>200</v>
      </c>
    </row>
    <row r="244" spans="2:12" ht="17.100000000000001" hidden="1" customHeight="1" x14ac:dyDescent="0.3">
      <c r="B244" s="20" t="s">
        <v>147</v>
      </c>
      <c r="C244" s="21" t="s">
        <v>194</v>
      </c>
      <c r="D244" s="21">
        <v>30000</v>
      </c>
      <c r="E244" s="21"/>
      <c r="F244" s="22">
        <f t="shared" si="27"/>
        <v>30000</v>
      </c>
      <c r="G244" s="23"/>
      <c r="H244" s="6">
        <f t="shared" si="28"/>
        <v>30000</v>
      </c>
      <c r="I244" s="23"/>
      <c r="J244" s="6">
        <f t="shared" si="29"/>
        <v>30000</v>
      </c>
      <c r="L244" s="6">
        <f t="shared" si="26"/>
        <v>30000</v>
      </c>
    </row>
    <row r="245" spans="2:12" ht="17.100000000000001" customHeight="1" x14ac:dyDescent="0.3">
      <c r="B245" s="20"/>
      <c r="C245" s="21"/>
      <c r="D245" s="21"/>
      <c r="E245" s="21"/>
      <c r="F245" s="22"/>
      <c r="G245" s="23"/>
      <c r="H245" s="6"/>
      <c r="I245" s="23"/>
      <c r="J245" s="6"/>
    </row>
    <row r="246" spans="2:12" ht="17.100000000000001" customHeight="1" x14ac:dyDescent="0.3">
      <c r="B246" s="50" t="s">
        <v>236</v>
      </c>
      <c r="C246" s="51" t="s">
        <v>237</v>
      </c>
      <c r="D246" s="51">
        <f>SUM(D247+D248)</f>
        <v>1600</v>
      </c>
      <c r="E246" s="51"/>
      <c r="F246" s="52">
        <f t="shared" si="27"/>
        <v>1600</v>
      </c>
      <c r="G246" s="53"/>
      <c r="H246" s="54">
        <f t="shared" si="28"/>
        <v>1600</v>
      </c>
      <c r="I246" s="53"/>
      <c r="J246" s="54">
        <f>SUM(J247:J248)</f>
        <v>1600</v>
      </c>
      <c r="K246" s="60"/>
      <c r="L246" s="54">
        <f t="shared" si="26"/>
        <v>1600</v>
      </c>
    </row>
    <row r="247" spans="2:12" ht="17.100000000000001" hidden="1" customHeight="1" x14ac:dyDescent="0.3">
      <c r="B247" s="20" t="s">
        <v>100</v>
      </c>
      <c r="C247" s="21" t="s">
        <v>103</v>
      </c>
      <c r="D247" s="21">
        <v>400</v>
      </c>
      <c r="E247" s="21"/>
      <c r="F247" s="22">
        <f t="shared" si="27"/>
        <v>400</v>
      </c>
      <c r="G247" s="23"/>
      <c r="H247" s="6">
        <f t="shared" si="28"/>
        <v>400</v>
      </c>
      <c r="I247" s="23"/>
      <c r="J247" s="6">
        <f t="shared" si="29"/>
        <v>400</v>
      </c>
      <c r="L247" s="6">
        <f t="shared" si="26"/>
        <v>400</v>
      </c>
    </row>
    <row r="248" spans="2:12" ht="17.100000000000001" hidden="1" customHeight="1" x14ac:dyDescent="0.3">
      <c r="B248" s="20" t="s">
        <v>100</v>
      </c>
      <c r="C248" s="21" t="s">
        <v>238</v>
      </c>
      <c r="D248" s="21">
        <v>1200</v>
      </c>
      <c r="E248" s="21"/>
      <c r="F248" s="22">
        <f t="shared" si="27"/>
        <v>1200</v>
      </c>
      <c r="G248" s="23"/>
      <c r="H248" s="6">
        <f t="shared" si="28"/>
        <v>1200</v>
      </c>
      <c r="I248" s="23"/>
      <c r="J248" s="6">
        <f t="shared" si="29"/>
        <v>1200</v>
      </c>
      <c r="L248" s="6">
        <f t="shared" si="26"/>
        <v>1200</v>
      </c>
    </row>
    <row r="249" spans="2:12" ht="17.100000000000001" customHeight="1" x14ac:dyDescent="0.3">
      <c r="B249" s="20"/>
      <c r="C249" s="21"/>
      <c r="D249" s="21"/>
      <c r="E249" s="21"/>
      <c r="F249" s="22"/>
      <c r="G249" s="23"/>
      <c r="H249" s="6"/>
      <c r="I249" s="23"/>
      <c r="J249" s="6"/>
    </row>
    <row r="250" spans="2:12" ht="17.100000000000001" customHeight="1" x14ac:dyDescent="0.3">
      <c r="B250" s="50" t="s">
        <v>239</v>
      </c>
      <c r="C250" s="51" t="s">
        <v>240</v>
      </c>
      <c r="D250" s="51">
        <f>SUM(D251:D252)</f>
        <v>120050</v>
      </c>
      <c r="E250" s="51"/>
      <c r="F250" s="52">
        <f t="shared" si="27"/>
        <v>120050</v>
      </c>
      <c r="G250" s="51"/>
      <c r="H250" s="54">
        <f t="shared" si="28"/>
        <v>120050</v>
      </c>
      <c r="I250" s="53"/>
      <c r="J250" s="54">
        <f>SUM(J251:J252)</f>
        <v>120050</v>
      </c>
      <c r="K250" s="60"/>
      <c r="L250" s="54">
        <f t="shared" si="26"/>
        <v>120050</v>
      </c>
    </row>
    <row r="251" spans="2:12" ht="17.100000000000001" hidden="1" customHeight="1" x14ac:dyDescent="0.3">
      <c r="B251" s="20" t="s">
        <v>147</v>
      </c>
      <c r="C251" s="21" t="s">
        <v>241</v>
      </c>
      <c r="D251" s="21">
        <v>82050</v>
      </c>
      <c r="E251" s="21"/>
      <c r="F251" s="22">
        <f t="shared" si="27"/>
        <v>82050</v>
      </c>
      <c r="G251" s="23"/>
      <c r="H251" s="6">
        <f t="shared" si="28"/>
        <v>82050</v>
      </c>
      <c r="I251" s="23"/>
      <c r="J251" s="6">
        <f t="shared" si="29"/>
        <v>82050</v>
      </c>
      <c r="L251" s="6">
        <f t="shared" si="26"/>
        <v>82050</v>
      </c>
    </row>
    <row r="252" spans="2:12" ht="17.100000000000001" hidden="1" customHeight="1" x14ac:dyDescent="0.3">
      <c r="B252" s="20" t="s">
        <v>147</v>
      </c>
      <c r="C252" s="21" t="s">
        <v>242</v>
      </c>
      <c r="D252" s="21">
        <v>38000</v>
      </c>
      <c r="E252" s="21"/>
      <c r="F252" s="22">
        <f t="shared" si="27"/>
        <v>38000</v>
      </c>
      <c r="G252" s="23"/>
      <c r="H252" s="6">
        <f t="shared" si="28"/>
        <v>38000</v>
      </c>
      <c r="I252" s="23"/>
      <c r="J252" s="6">
        <f t="shared" si="29"/>
        <v>38000</v>
      </c>
      <c r="L252" s="6">
        <f t="shared" si="26"/>
        <v>38000</v>
      </c>
    </row>
    <row r="253" spans="2:12" ht="17.100000000000001" customHeight="1" x14ac:dyDescent="0.3">
      <c r="B253" s="20"/>
      <c r="C253" s="21"/>
      <c r="D253" s="21"/>
      <c r="E253" s="21"/>
      <c r="F253" s="22"/>
      <c r="G253" s="23"/>
      <c r="H253" s="6"/>
      <c r="I253" s="23"/>
      <c r="J253" s="6"/>
    </row>
    <row r="254" spans="2:12" ht="17.100000000000001" customHeight="1" x14ac:dyDescent="0.3">
      <c r="B254" s="50" t="s">
        <v>243</v>
      </c>
      <c r="C254" s="51" t="s">
        <v>244</v>
      </c>
      <c r="D254" s="51">
        <f>SUM(D255:D256)</f>
        <v>196700</v>
      </c>
      <c r="E254" s="51"/>
      <c r="F254" s="52">
        <f t="shared" si="27"/>
        <v>196700</v>
      </c>
      <c r="G254" s="53"/>
      <c r="H254" s="54">
        <f>SUM(H255:H256)</f>
        <v>200011</v>
      </c>
      <c r="I254" s="53"/>
      <c r="J254" s="54">
        <f>SUM(J255:J256)</f>
        <v>200011</v>
      </c>
      <c r="K254" s="60"/>
      <c r="L254" s="54">
        <f t="shared" si="26"/>
        <v>200011</v>
      </c>
    </row>
    <row r="255" spans="2:12" ht="17.100000000000001" hidden="1" customHeight="1" x14ac:dyDescent="0.3">
      <c r="B255" s="20" t="s">
        <v>147</v>
      </c>
      <c r="C255" s="21" t="s">
        <v>245</v>
      </c>
      <c r="D255" s="21">
        <v>40000</v>
      </c>
      <c r="E255" s="21"/>
      <c r="F255" s="22">
        <f t="shared" si="27"/>
        <v>40000</v>
      </c>
      <c r="G255" s="23"/>
      <c r="H255" s="6">
        <f t="shared" si="28"/>
        <v>40000</v>
      </c>
      <c r="I255" s="23"/>
      <c r="J255" s="6">
        <f t="shared" si="29"/>
        <v>40000</v>
      </c>
      <c r="L255" s="6">
        <f t="shared" si="26"/>
        <v>40000</v>
      </c>
    </row>
    <row r="256" spans="2:12" ht="17.100000000000001" hidden="1" customHeight="1" x14ac:dyDescent="0.3">
      <c r="B256" s="20" t="s">
        <v>147</v>
      </c>
      <c r="C256" s="21" t="s">
        <v>246</v>
      </c>
      <c r="D256" s="21">
        <v>156700</v>
      </c>
      <c r="E256" s="21"/>
      <c r="F256" s="22">
        <f t="shared" si="27"/>
        <v>156700</v>
      </c>
      <c r="G256" s="23">
        <v>3311</v>
      </c>
      <c r="H256" s="6">
        <f t="shared" si="28"/>
        <v>160011</v>
      </c>
      <c r="I256" s="23"/>
      <c r="J256" s="6">
        <f t="shared" si="29"/>
        <v>160011</v>
      </c>
      <c r="L256" s="6">
        <f t="shared" si="26"/>
        <v>160011</v>
      </c>
    </row>
    <row r="257" spans="2:12" ht="17.100000000000001" customHeight="1" x14ac:dyDescent="0.3">
      <c r="B257" s="20"/>
      <c r="C257" s="21"/>
      <c r="D257" s="21"/>
      <c r="E257" s="21"/>
      <c r="F257" s="22"/>
      <c r="G257" s="23"/>
      <c r="H257" s="6"/>
      <c r="I257" s="23"/>
      <c r="J257" s="6"/>
    </row>
    <row r="258" spans="2:12" ht="17.100000000000001" customHeight="1" x14ac:dyDescent="0.3">
      <c r="B258" s="50" t="s">
        <v>247</v>
      </c>
      <c r="C258" s="51" t="s">
        <v>248</v>
      </c>
      <c r="D258" s="51">
        <f t="shared" ref="D258" si="31">D259</f>
        <v>5000</v>
      </c>
      <c r="E258" s="51"/>
      <c r="F258" s="52">
        <f t="shared" si="27"/>
        <v>5000</v>
      </c>
      <c r="G258" s="53"/>
      <c r="H258" s="54">
        <f t="shared" si="28"/>
        <v>5000</v>
      </c>
      <c r="I258" s="55"/>
      <c r="J258" s="54">
        <f>J259</f>
        <v>5000</v>
      </c>
      <c r="K258" s="60"/>
      <c r="L258" s="54">
        <f t="shared" si="26"/>
        <v>5000</v>
      </c>
    </row>
    <row r="259" spans="2:12" ht="17.100000000000001" hidden="1" customHeight="1" x14ac:dyDescent="0.3">
      <c r="B259" s="20" t="s">
        <v>147</v>
      </c>
      <c r="C259" s="21" t="s">
        <v>249</v>
      </c>
      <c r="D259" s="21">
        <v>5000</v>
      </c>
      <c r="E259" s="21"/>
      <c r="F259" s="22">
        <f t="shared" si="27"/>
        <v>5000</v>
      </c>
      <c r="G259" s="23"/>
      <c r="H259" s="6">
        <f t="shared" si="28"/>
        <v>5000</v>
      </c>
      <c r="I259" s="23"/>
      <c r="J259" s="6">
        <f t="shared" si="29"/>
        <v>5000</v>
      </c>
      <c r="L259" s="6">
        <f t="shared" si="26"/>
        <v>5000</v>
      </c>
    </row>
    <row r="260" spans="2:12" ht="17.100000000000001" customHeight="1" x14ac:dyDescent="0.3">
      <c r="B260" s="20"/>
      <c r="C260" s="21"/>
      <c r="D260" s="21"/>
      <c r="E260" s="21"/>
      <c r="F260" s="22"/>
      <c r="G260" s="23"/>
      <c r="H260" s="6"/>
      <c r="I260" s="23"/>
      <c r="J260" s="6"/>
    </row>
    <row r="261" spans="2:12" ht="17.100000000000001" customHeight="1" x14ac:dyDescent="0.3">
      <c r="B261" s="50" t="s">
        <v>250</v>
      </c>
      <c r="C261" s="51" t="s">
        <v>251</v>
      </c>
      <c r="D261" s="51">
        <f>SUM(D262:D278)</f>
        <v>123823</v>
      </c>
      <c r="E261" s="51"/>
      <c r="F261" s="52">
        <f t="shared" si="27"/>
        <v>123823</v>
      </c>
      <c r="G261" s="54"/>
      <c r="H261" s="54">
        <f t="shared" si="28"/>
        <v>123823</v>
      </c>
      <c r="I261" s="53"/>
      <c r="J261" s="54">
        <f>SUM(J262:J278)</f>
        <v>123823</v>
      </c>
      <c r="K261" s="60"/>
      <c r="L261" s="54">
        <f t="shared" si="26"/>
        <v>123823</v>
      </c>
    </row>
    <row r="262" spans="2:12" ht="17.100000000000001" hidden="1" customHeight="1" x14ac:dyDescent="0.3">
      <c r="B262" s="20" t="s">
        <v>100</v>
      </c>
      <c r="C262" s="21" t="s">
        <v>252</v>
      </c>
      <c r="D262" s="21">
        <v>110</v>
      </c>
      <c r="E262" s="21"/>
      <c r="F262" s="22">
        <f t="shared" si="27"/>
        <v>110</v>
      </c>
      <c r="G262" s="6"/>
      <c r="H262" s="6">
        <f t="shared" si="28"/>
        <v>110</v>
      </c>
      <c r="I262" s="23"/>
      <c r="J262" s="6">
        <f t="shared" si="29"/>
        <v>110</v>
      </c>
      <c r="L262" s="6">
        <f t="shared" si="26"/>
        <v>110</v>
      </c>
    </row>
    <row r="263" spans="2:12" ht="17.100000000000001" hidden="1" customHeight="1" x14ac:dyDescent="0.3">
      <c r="B263" s="20" t="s">
        <v>100</v>
      </c>
      <c r="C263" s="21" t="s">
        <v>253</v>
      </c>
      <c r="D263" s="21">
        <v>5700</v>
      </c>
      <c r="E263" s="21"/>
      <c r="F263" s="22">
        <f t="shared" si="27"/>
        <v>5700</v>
      </c>
      <c r="G263" s="23"/>
      <c r="H263" s="6">
        <f t="shared" si="28"/>
        <v>5700</v>
      </c>
      <c r="I263" s="23"/>
      <c r="J263" s="6">
        <f t="shared" si="29"/>
        <v>5700</v>
      </c>
      <c r="L263" s="6">
        <f t="shared" si="26"/>
        <v>5700</v>
      </c>
    </row>
    <row r="264" spans="2:12" ht="17.100000000000001" hidden="1" customHeight="1" x14ac:dyDescent="0.3">
      <c r="B264" s="20" t="s">
        <v>100</v>
      </c>
      <c r="C264" s="21" t="s">
        <v>254</v>
      </c>
      <c r="D264" s="21">
        <v>37000</v>
      </c>
      <c r="E264" s="21"/>
      <c r="F264" s="22">
        <f t="shared" si="27"/>
        <v>37000</v>
      </c>
      <c r="G264" s="23"/>
      <c r="H264" s="6">
        <f t="shared" si="28"/>
        <v>37000</v>
      </c>
      <c r="I264" s="23"/>
      <c r="J264" s="6">
        <f t="shared" si="29"/>
        <v>37000</v>
      </c>
      <c r="L264" s="6">
        <f t="shared" si="26"/>
        <v>37000</v>
      </c>
    </row>
    <row r="265" spans="2:12" ht="17.100000000000001" hidden="1" customHeight="1" x14ac:dyDescent="0.3">
      <c r="B265" s="20" t="s">
        <v>100</v>
      </c>
      <c r="C265" s="21" t="s">
        <v>255</v>
      </c>
      <c r="D265" s="21">
        <v>1300</v>
      </c>
      <c r="E265" s="21"/>
      <c r="F265" s="22">
        <f t="shared" si="27"/>
        <v>1300</v>
      </c>
      <c r="G265" s="23"/>
      <c r="H265" s="6">
        <f t="shared" si="28"/>
        <v>1300</v>
      </c>
      <c r="I265" s="23"/>
      <c r="J265" s="6">
        <f t="shared" si="29"/>
        <v>1300</v>
      </c>
      <c r="L265" s="6">
        <f t="shared" si="26"/>
        <v>1300</v>
      </c>
    </row>
    <row r="266" spans="2:12" ht="17.100000000000001" hidden="1" customHeight="1" x14ac:dyDescent="0.3">
      <c r="B266" s="20" t="s">
        <v>147</v>
      </c>
      <c r="C266" s="21" t="s">
        <v>256</v>
      </c>
      <c r="D266" s="21">
        <v>49560</v>
      </c>
      <c r="E266" s="21"/>
      <c r="F266" s="22">
        <f t="shared" si="27"/>
        <v>49560</v>
      </c>
      <c r="G266" s="23"/>
      <c r="H266" s="6">
        <f t="shared" si="28"/>
        <v>49560</v>
      </c>
      <c r="I266" s="23"/>
      <c r="J266" s="6">
        <f t="shared" si="29"/>
        <v>49560</v>
      </c>
      <c r="L266" s="6">
        <f t="shared" ref="L266:L329" si="32">K266+J266</f>
        <v>49560</v>
      </c>
    </row>
    <row r="267" spans="2:12" ht="17.100000000000001" hidden="1" customHeight="1" x14ac:dyDescent="0.3">
      <c r="B267" s="20" t="s">
        <v>147</v>
      </c>
      <c r="C267" s="21" t="s">
        <v>257</v>
      </c>
      <c r="D267" s="21">
        <v>1310</v>
      </c>
      <c r="E267" s="21"/>
      <c r="F267" s="22">
        <f t="shared" si="27"/>
        <v>1310</v>
      </c>
      <c r="G267" s="23"/>
      <c r="H267" s="6">
        <f t="shared" si="28"/>
        <v>1310</v>
      </c>
      <c r="I267" s="23"/>
      <c r="J267" s="6">
        <f t="shared" si="29"/>
        <v>1310</v>
      </c>
      <c r="L267" s="6">
        <f t="shared" si="32"/>
        <v>1310</v>
      </c>
    </row>
    <row r="268" spans="2:12" ht="17.100000000000001" hidden="1" customHeight="1" x14ac:dyDescent="0.3">
      <c r="B268" s="20" t="s">
        <v>147</v>
      </c>
      <c r="C268" s="21" t="s">
        <v>258</v>
      </c>
      <c r="D268" s="21">
        <v>7900</v>
      </c>
      <c r="E268" s="21"/>
      <c r="F268" s="22">
        <f t="shared" ref="F268:F339" si="33">E268+D268</f>
        <v>7900</v>
      </c>
      <c r="G268" s="23"/>
      <c r="H268" s="6">
        <f t="shared" si="28"/>
        <v>7900</v>
      </c>
      <c r="I268" s="23"/>
      <c r="J268" s="6">
        <f t="shared" si="29"/>
        <v>7900</v>
      </c>
      <c r="L268" s="6">
        <f t="shared" si="32"/>
        <v>7900</v>
      </c>
    </row>
    <row r="269" spans="2:12" ht="17.100000000000001" hidden="1" customHeight="1" x14ac:dyDescent="0.3">
      <c r="B269" s="20" t="s">
        <v>147</v>
      </c>
      <c r="C269" s="21" t="s">
        <v>259</v>
      </c>
      <c r="D269" s="21">
        <v>4190</v>
      </c>
      <c r="E269" s="21"/>
      <c r="F269" s="22">
        <f t="shared" si="33"/>
        <v>4190</v>
      </c>
      <c r="G269" s="23"/>
      <c r="H269" s="6">
        <f t="shared" ref="H269:H283" si="34">G269+D269</f>
        <v>4190</v>
      </c>
      <c r="I269" s="23"/>
      <c r="J269" s="6">
        <f t="shared" si="29"/>
        <v>4190</v>
      </c>
      <c r="L269" s="6">
        <f t="shared" si="32"/>
        <v>4190</v>
      </c>
    </row>
    <row r="270" spans="2:12" ht="17.100000000000001" hidden="1" customHeight="1" x14ac:dyDescent="0.3">
      <c r="B270" s="20" t="s">
        <v>147</v>
      </c>
      <c r="C270" s="21" t="s">
        <v>260</v>
      </c>
      <c r="D270" s="21">
        <v>3958</v>
      </c>
      <c r="E270" s="21"/>
      <c r="F270" s="22">
        <f t="shared" si="33"/>
        <v>3958</v>
      </c>
      <c r="G270" s="23"/>
      <c r="H270" s="6">
        <f t="shared" si="34"/>
        <v>3958</v>
      </c>
      <c r="I270" s="23"/>
      <c r="J270" s="6">
        <f t="shared" ref="J270:J335" si="35">I270+H270</f>
        <v>3958</v>
      </c>
      <c r="L270" s="6">
        <f t="shared" si="32"/>
        <v>3958</v>
      </c>
    </row>
    <row r="271" spans="2:12" ht="17.100000000000001" hidden="1" customHeight="1" x14ac:dyDescent="0.3">
      <c r="B271" s="20" t="s">
        <v>147</v>
      </c>
      <c r="C271" s="21" t="s">
        <v>261</v>
      </c>
      <c r="D271" s="21">
        <v>350</v>
      </c>
      <c r="E271" s="21"/>
      <c r="F271" s="22">
        <f t="shared" si="33"/>
        <v>350</v>
      </c>
      <c r="G271" s="23"/>
      <c r="H271" s="6">
        <f t="shared" si="34"/>
        <v>350</v>
      </c>
      <c r="I271" s="23"/>
      <c r="J271" s="6">
        <f t="shared" si="35"/>
        <v>350</v>
      </c>
      <c r="L271" s="6">
        <f t="shared" si="32"/>
        <v>350</v>
      </c>
    </row>
    <row r="272" spans="2:12" ht="17.100000000000001" hidden="1" customHeight="1" x14ac:dyDescent="0.3">
      <c r="B272" s="20" t="s">
        <v>147</v>
      </c>
      <c r="C272" s="21" t="s">
        <v>262</v>
      </c>
      <c r="D272" s="21">
        <v>35</v>
      </c>
      <c r="E272" s="21"/>
      <c r="F272" s="22">
        <f t="shared" si="33"/>
        <v>35</v>
      </c>
      <c r="G272" s="23"/>
      <c r="H272" s="6">
        <f t="shared" si="34"/>
        <v>35</v>
      </c>
      <c r="I272" s="23"/>
      <c r="J272" s="6">
        <f t="shared" si="35"/>
        <v>35</v>
      </c>
      <c r="L272" s="6">
        <f t="shared" si="32"/>
        <v>35</v>
      </c>
    </row>
    <row r="273" spans="2:12" ht="17.100000000000001" hidden="1" customHeight="1" x14ac:dyDescent="0.3">
      <c r="B273" s="20" t="s">
        <v>147</v>
      </c>
      <c r="C273" s="21" t="s">
        <v>263</v>
      </c>
      <c r="D273" s="21">
        <v>800</v>
      </c>
      <c r="E273" s="21"/>
      <c r="F273" s="22">
        <f t="shared" si="33"/>
        <v>800</v>
      </c>
      <c r="G273" s="23"/>
      <c r="H273" s="6">
        <f t="shared" si="34"/>
        <v>800</v>
      </c>
      <c r="I273" s="23"/>
      <c r="J273" s="6">
        <f t="shared" si="35"/>
        <v>800</v>
      </c>
      <c r="L273" s="6">
        <f t="shared" si="32"/>
        <v>800</v>
      </c>
    </row>
    <row r="274" spans="2:12" ht="17.100000000000001" hidden="1" customHeight="1" x14ac:dyDescent="0.3">
      <c r="B274" s="20" t="s">
        <v>147</v>
      </c>
      <c r="C274" s="21" t="s">
        <v>264</v>
      </c>
      <c r="D274" s="21">
        <v>270</v>
      </c>
      <c r="E274" s="21"/>
      <c r="F274" s="22">
        <f t="shared" si="33"/>
        <v>270</v>
      </c>
      <c r="G274" s="23"/>
      <c r="H274" s="6">
        <f t="shared" si="34"/>
        <v>270</v>
      </c>
      <c r="I274" s="23"/>
      <c r="J274" s="6">
        <f t="shared" si="35"/>
        <v>270</v>
      </c>
      <c r="L274" s="6">
        <f t="shared" si="32"/>
        <v>270</v>
      </c>
    </row>
    <row r="275" spans="2:12" ht="17.100000000000001" hidden="1" customHeight="1" x14ac:dyDescent="0.3">
      <c r="B275" s="37" t="s">
        <v>147</v>
      </c>
      <c r="C275" s="21" t="s">
        <v>265</v>
      </c>
      <c r="D275" s="21">
        <v>3000</v>
      </c>
      <c r="E275" s="21"/>
      <c r="F275" s="22">
        <f t="shared" si="33"/>
        <v>3000</v>
      </c>
      <c r="G275" s="23"/>
      <c r="H275" s="6">
        <f t="shared" si="34"/>
        <v>3000</v>
      </c>
      <c r="I275" s="23"/>
      <c r="J275" s="6">
        <f t="shared" si="35"/>
        <v>3000</v>
      </c>
      <c r="L275" s="6">
        <f t="shared" si="32"/>
        <v>3000</v>
      </c>
    </row>
    <row r="276" spans="2:12" ht="17.100000000000001" hidden="1" customHeight="1" x14ac:dyDescent="0.3">
      <c r="B276" s="37" t="s">
        <v>147</v>
      </c>
      <c r="C276" s="21" t="s">
        <v>266</v>
      </c>
      <c r="D276" s="21">
        <v>4000</v>
      </c>
      <c r="E276" s="21"/>
      <c r="F276" s="22">
        <f t="shared" si="33"/>
        <v>4000</v>
      </c>
      <c r="G276" s="23"/>
      <c r="H276" s="6">
        <f t="shared" si="34"/>
        <v>4000</v>
      </c>
      <c r="I276" s="23"/>
      <c r="J276" s="6">
        <f t="shared" si="35"/>
        <v>4000</v>
      </c>
      <c r="L276" s="6">
        <f t="shared" si="32"/>
        <v>4000</v>
      </c>
    </row>
    <row r="277" spans="2:12" ht="17.100000000000001" hidden="1" customHeight="1" x14ac:dyDescent="0.3">
      <c r="B277" s="37" t="s">
        <v>147</v>
      </c>
      <c r="C277" s="21" t="s">
        <v>267</v>
      </c>
      <c r="D277" s="21">
        <v>3600</v>
      </c>
      <c r="E277" s="21"/>
      <c r="F277" s="22">
        <f t="shared" si="33"/>
        <v>3600</v>
      </c>
      <c r="G277" s="23"/>
      <c r="H277" s="6">
        <f t="shared" si="34"/>
        <v>3600</v>
      </c>
      <c r="I277" s="23"/>
      <c r="J277" s="6">
        <f t="shared" si="35"/>
        <v>3600</v>
      </c>
      <c r="L277" s="6">
        <f t="shared" si="32"/>
        <v>3600</v>
      </c>
    </row>
    <row r="278" spans="2:12" ht="17.100000000000001" hidden="1" customHeight="1" x14ac:dyDescent="0.3">
      <c r="B278" s="37" t="s">
        <v>147</v>
      </c>
      <c r="C278" s="21" t="s">
        <v>268</v>
      </c>
      <c r="D278" s="21">
        <v>740</v>
      </c>
      <c r="E278" s="21"/>
      <c r="F278" s="22">
        <f t="shared" si="33"/>
        <v>740</v>
      </c>
      <c r="G278" s="23"/>
      <c r="H278" s="6">
        <f t="shared" si="34"/>
        <v>740</v>
      </c>
      <c r="I278" s="23"/>
      <c r="J278" s="6">
        <f t="shared" si="35"/>
        <v>740</v>
      </c>
      <c r="L278" s="6">
        <f t="shared" si="32"/>
        <v>740</v>
      </c>
    </row>
    <row r="279" spans="2:12" ht="17.100000000000001" customHeight="1" x14ac:dyDescent="0.3">
      <c r="B279" s="20"/>
      <c r="C279" s="21"/>
      <c r="D279" s="21"/>
      <c r="E279" s="21"/>
      <c r="F279" s="22"/>
      <c r="G279" s="23"/>
      <c r="H279" s="6"/>
      <c r="I279" s="23"/>
      <c r="J279" s="6"/>
    </row>
    <row r="280" spans="2:12" ht="17.100000000000001" customHeight="1" x14ac:dyDescent="0.3">
      <c r="B280" s="50" t="s">
        <v>269</v>
      </c>
      <c r="C280" s="51" t="s">
        <v>270</v>
      </c>
      <c r="D280" s="52">
        <f t="shared" ref="D280" si="36">SUM(D281:D283)</f>
        <v>28370</v>
      </c>
      <c r="E280" s="52"/>
      <c r="F280" s="52">
        <f t="shared" si="33"/>
        <v>28370</v>
      </c>
      <c r="G280" s="54"/>
      <c r="H280" s="54">
        <f>SUM(H281:H283)</f>
        <v>28843</v>
      </c>
      <c r="I280" s="53"/>
      <c r="J280" s="54">
        <f>SUM(J281:J283)</f>
        <v>28843</v>
      </c>
      <c r="K280" s="60"/>
      <c r="L280" s="54">
        <f t="shared" si="32"/>
        <v>28843</v>
      </c>
    </row>
    <row r="281" spans="2:12" ht="17.100000000000001" hidden="1" customHeight="1" x14ac:dyDescent="0.3">
      <c r="B281" s="20" t="s">
        <v>96</v>
      </c>
      <c r="C281" s="21" t="s">
        <v>271</v>
      </c>
      <c r="D281" s="22">
        <v>20489</v>
      </c>
      <c r="E281" s="22"/>
      <c r="F281" s="22">
        <f t="shared" si="33"/>
        <v>20489</v>
      </c>
      <c r="G281" s="6">
        <v>350</v>
      </c>
      <c r="H281" s="6">
        <f t="shared" si="34"/>
        <v>20839</v>
      </c>
      <c r="I281" s="6"/>
      <c r="J281" s="6">
        <f t="shared" si="35"/>
        <v>20839</v>
      </c>
      <c r="L281" s="6">
        <f t="shared" si="32"/>
        <v>20839</v>
      </c>
    </row>
    <row r="282" spans="2:12" ht="17.100000000000001" hidden="1" customHeight="1" x14ac:dyDescent="0.3">
      <c r="B282" s="20" t="s">
        <v>98</v>
      </c>
      <c r="C282" s="21" t="s">
        <v>99</v>
      </c>
      <c r="D282" s="22">
        <v>7161</v>
      </c>
      <c r="E282" s="22"/>
      <c r="F282" s="22">
        <f t="shared" si="33"/>
        <v>7161</v>
      </c>
      <c r="G282" s="6">
        <v>123</v>
      </c>
      <c r="H282" s="6">
        <f t="shared" si="34"/>
        <v>7284</v>
      </c>
      <c r="I282" s="23"/>
      <c r="J282" s="6">
        <f t="shared" si="35"/>
        <v>7284</v>
      </c>
      <c r="L282" s="6">
        <f t="shared" si="32"/>
        <v>7284</v>
      </c>
    </row>
    <row r="283" spans="2:12" ht="17.100000000000001" hidden="1" customHeight="1" x14ac:dyDescent="0.3">
      <c r="B283" s="20" t="s">
        <v>100</v>
      </c>
      <c r="C283" s="21" t="s">
        <v>101</v>
      </c>
      <c r="D283" s="21">
        <v>720</v>
      </c>
      <c r="E283" s="21"/>
      <c r="F283" s="22">
        <f t="shared" si="33"/>
        <v>720</v>
      </c>
      <c r="G283" s="6"/>
      <c r="H283" s="6">
        <f t="shared" si="34"/>
        <v>720</v>
      </c>
      <c r="I283" s="23"/>
      <c r="J283" s="6">
        <f t="shared" si="35"/>
        <v>720</v>
      </c>
      <c r="L283" s="6">
        <f t="shared" si="32"/>
        <v>720</v>
      </c>
    </row>
    <row r="284" spans="2:12" ht="17.100000000000001" customHeight="1" x14ac:dyDescent="0.3">
      <c r="B284" s="20"/>
      <c r="C284" s="21"/>
      <c r="D284" s="21"/>
      <c r="E284" s="21"/>
      <c r="F284" s="22"/>
      <c r="G284" s="23"/>
      <c r="H284" s="23"/>
      <c r="I284" s="23"/>
      <c r="J284" s="6"/>
    </row>
    <row r="285" spans="2:12" ht="17.100000000000001" customHeight="1" x14ac:dyDescent="0.3">
      <c r="B285" s="50" t="s">
        <v>272</v>
      </c>
      <c r="C285" s="51" t="s">
        <v>273</v>
      </c>
      <c r="D285" s="51">
        <f>SUM(D286:D297)</f>
        <v>958359</v>
      </c>
      <c r="E285" s="51"/>
      <c r="F285" s="52">
        <f t="shared" si="33"/>
        <v>958359</v>
      </c>
      <c r="G285" s="55"/>
      <c r="H285" s="53">
        <f>SUM(H286:H297)</f>
        <v>994828</v>
      </c>
      <c r="I285" s="53"/>
      <c r="J285" s="54">
        <f>SUM(J286:J297)</f>
        <v>994828</v>
      </c>
      <c r="K285" s="60"/>
      <c r="L285" s="54">
        <f>SUM(L286:L297)</f>
        <v>996475</v>
      </c>
    </row>
    <row r="286" spans="2:12" ht="17.100000000000001" customHeight="1" x14ac:dyDescent="0.3">
      <c r="B286" s="20" t="s">
        <v>184</v>
      </c>
      <c r="C286" s="21" t="s">
        <v>274</v>
      </c>
      <c r="D286" s="21">
        <v>64437</v>
      </c>
      <c r="E286" s="21"/>
      <c r="F286" s="22">
        <f t="shared" si="33"/>
        <v>64437</v>
      </c>
      <c r="G286" s="23">
        <v>8315</v>
      </c>
      <c r="H286" s="23">
        <f>G286+D286</f>
        <v>72752</v>
      </c>
      <c r="I286" s="23"/>
      <c r="J286" s="6">
        <f t="shared" si="35"/>
        <v>72752</v>
      </c>
      <c r="K286" s="70"/>
      <c r="L286" s="6">
        <f t="shared" si="32"/>
        <v>72752</v>
      </c>
    </row>
    <row r="287" spans="2:12" ht="17.100000000000001" customHeight="1" x14ac:dyDescent="0.3">
      <c r="B287" s="20" t="s">
        <v>184</v>
      </c>
      <c r="C287" s="21" t="s">
        <v>275</v>
      </c>
      <c r="D287" s="21">
        <v>78757</v>
      </c>
      <c r="E287" s="21"/>
      <c r="F287" s="22">
        <f t="shared" si="33"/>
        <v>78757</v>
      </c>
      <c r="G287" s="6">
        <v>10162</v>
      </c>
      <c r="H287" s="23">
        <f t="shared" ref="H287:H356" si="37">G287+D287</f>
        <v>88919</v>
      </c>
      <c r="I287" s="23"/>
      <c r="J287" s="6">
        <f t="shared" si="35"/>
        <v>88919</v>
      </c>
      <c r="L287" s="6">
        <f t="shared" si="32"/>
        <v>88919</v>
      </c>
    </row>
    <row r="288" spans="2:12" ht="17.100000000000001" customHeight="1" x14ac:dyDescent="0.3">
      <c r="B288" s="20" t="s">
        <v>184</v>
      </c>
      <c r="C288" s="21" t="s">
        <v>276</v>
      </c>
      <c r="D288" s="21">
        <v>660</v>
      </c>
      <c r="E288" s="21"/>
      <c r="F288" s="22">
        <f t="shared" si="33"/>
        <v>660</v>
      </c>
      <c r="G288" s="23"/>
      <c r="H288" s="23">
        <f t="shared" si="37"/>
        <v>660</v>
      </c>
      <c r="I288" s="23"/>
      <c r="J288" s="6">
        <f t="shared" si="35"/>
        <v>660</v>
      </c>
      <c r="L288" s="6">
        <f t="shared" si="32"/>
        <v>660</v>
      </c>
    </row>
    <row r="289" spans="2:17" ht="17.100000000000001" customHeight="1" x14ac:dyDescent="0.3">
      <c r="B289" s="20" t="s">
        <v>96</v>
      </c>
      <c r="C289" s="21" t="s">
        <v>97</v>
      </c>
      <c r="D289" s="21">
        <v>483555</v>
      </c>
      <c r="E289" s="21"/>
      <c r="F289" s="22">
        <f t="shared" si="33"/>
        <v>483555</v>
      </c>
      <c r="G289" s="28">
        <v>12647</v>
      </c>
      <c r="H289" s="23">
        <f t="shared" si="37"/>
        <v>496202</v>
      </c>
      <c r="I289" s="23"/>
      <c r="J289" s="6">
        <f t="shared" si="35"/>
        <v>496202</v>
      </c>
      <c r="L289" s="6">
        <f t="shared" si="32"/>
        <v>496202</v>
      </c>
    </row>
    <row r="290" spans="2:17" ht="17.100000000000001" customHeight="1" x14ac:dyDescent="0.3">
      <c r="B290" s="20" t="s">
        <v>98</v>
      </c>
      <c r="C290" s="21" t="s">
        <v>99</v>
      </c>
      <c r="D290" s="21">
        <v>169000</v>
      </c>
      <c r="E290" s="21"/>
      <c r="F290" s="22">
        <f t="shared" si="33"/>
        <v>169000</v>
      </c>
      <c r="G290" s="28">
        <v>4420</v>
      </c>
      <c r="H290" s="23">
        <f t="shared" si="37"/>
        <v>173420</v>
      </c>
      <c r="I290" s="23"/>
      <c r="J290" s="6">
        <f t="shared" si="35"/>
        <v>173420</v>
      </c>
      <c r="L290" s="6">
        <f t="shared" si="32"/>
        <v>173420</v>
      </c>
    </row>
    <row r="291" spans="2:17" ht="17.100000000000001" customHeight="1" x14ac:dyDescent="0.3">
      <c r="B291" s="20" t="s">
        <v>100</v>
      </c>
      <c r="C291" s="21" t="s">
        <v>101</v>
      </c>
      <c r="D291" s="21">
        <v>98500</v>
      </c>
      <c r="E291" s="21"/>
      <c r="F291" s="22">
        <f t="shared" si="33"/>
        <v>98500</v>
      </c>
      <c r="G291" s="23"/>
      <c r="H291" s="23">
        <f t="shared" si="37"/>
        <v>98500</v>
      </c>
      <c r="I291" s="23"/>
      <c r="J291" s="6">
        <f t="shared" si="35"/>
        <v>98500</v>
      </c>
      <c r="L291" s="6">
        <f t="shared" si="32"/>
        <v>98500</v>
      </c>
    </row>
    <row r="292" spans="2:17" ht="17.100000000000001" customHeight="1" x14ac:dyDescent="0.3">
      <c r="B292" s="20" t="s">
        <v>147</v>
      </c>
      <c r="C292" s="21" t="s">
        <v>277</v>
      </c>
      <c r="D292" s="21">
        <v>4200</v>
      </c>
      <c r="E292" s="21"/>
      <c r="F292" s="22">
        <f t="shared" si="33"/>
        <v>4200</v>
      </c>
      <c r="G292" s="23"/>
      <c r="H292" s="23">
        <f t="shared" si="37"/>
        <v>4200</v>
      </c>
      <c r="I292" s="23"/>
      <c r="J292" s="6">
        <f t="shared" si="35"/>
        <v>4200</v>
      </c>
      <c r="L292" s="6">
        <f t="shared" si="32"/>
        <v>4200</v>
      </c>
    </row>
    <row r="293" spans="2:17" ht="17.100000000000001" customHeight="1" x14ac:dyDescent="0.3">
      <c r="B293" s="20" t="s">
        <v>184</v>
      </c>
      <c r="C293" s="21" t="s">
        <v>278</v>
      </c>
      <c r="D293" s="21">
        <v>16250</v>
      </c>
      <c r="E293" s="21"/>
      <c r="F293" s="22">
        <f t="shared" si="33"/>
        <v>16250</v>
      </c>
      <c r="G293" s="23"/>
      <c r="H293" s="23">
        <f t="shared" si="37"/>
        <v>16250</v>
      </c>
      <c r="I293" s="23"/>
      <c r="J293" s="6">
        <f t="shared" si="35"/>
        <v>16250</v>
      </c>
      <c r="L293" s="6">
        <f t="shared" si="32"/>
        <v>16250</v>
      </c>
    </row>
    <row r="294" spans="2:17" ht="17.100000000000001" customHeight="1" x14ac:dyDescent="0.3">
      <c r="B294" s="20" t="s">
        <v>184</v>
      </c>
      <c r="C294" s="21" t="s">
        <v>279</v>
      </c>
      <c r="D294" s="21"/>
      <c r="E294" s="21"/>
      <c r="F294" s="22"/>
      <c r="G294" s="23"/>
      <c r="H294" s="23"/>
      <c r="I294" s="23"/>
      <c r="J294" s="6"/>
      <c r="K294" s="6">
        <v>1647</v>
      </c>
      <c r="L294" s="6">
        <f t="shared" si="32"/>
        <v>1647</v>
      </c>
    </row>
    <row r="295" spans="2:17" ht="17.100000000000001" customHeight="1" x14ac:dyDescent="0.3">
      <c r="B295" s="20" t="s">
        <v>184</v>
      </c>
      <c r="C295" s="21" t="s">
        <v>280</v>
      </c>
      <c r="D295" s="21"/>
      <c r="E295" s="21"/>
      <c r="F295" s="22"/>
      <c r="G295" s="23">
        <v>925</v>
      </c>
      <c r="H295" s="23">
        <f t="shared" si="37"/>
        <v>925</v>
      </c>
      <c r="I295" s="23"/>
      <c r="J295" s="6">
        <f t="shared" si="35"/>
        <v>925</v>
      </c>
      <c r="L295" s="6">
        <f t="shared" si="32"/>
        <v>925</v>
      </c>
    </row>
    <row r="296" spans="2:17" ht="17.100000000000001" customHeight="1" x14ac:dyDescent="0.3">
      <c r="B296" s="20" t="s">
        <v>100</v>
      </c>
      <c r="C296" s="21" t="s">
        <v>142</v>
      </c>
      <c r="D296" s="21">
        <v>3000</v>
      </c>
      <c r="E296" s="21"/>
      <c r="F296" s="22">
        <f t="shared" si="33"/>
        <v>3000</v>
      </c>
      <c r="G296" s="23"/>
      <c r="H296" s="23">
        <f t="shared" si="37"/>
        <v>3000</v>
      </c>
      <c r="I296" s="23"/>
      <c r="J296" s="6">
        <f t="shared" si="35"/>
        <v>3000</v>
      </c>
      <c r="L296" s="6">
        <f t="shared" si="32"/>
        <v>3000</v>
      </c>
    </row>
    <row r="297" spans="2:17" ht="17.100000000000001" customHeight="1" x14ac:dyDescent="0.3">
      <c r="B297" s="20" t="s">
        <v>100</v>
      </c>
      <c r="C297" s="21" t="s">
        <v>281</v>
      </c>
      <c r="D297" s="21">
        <v>40000</v>
      </c>
      <c r="E297" s="21"/>
      <c r="F297" s="22">
        <f t="shared" si="33"/>
        <v>40000</v>
      </c>
      <c r="G297" s="23"/>
      <c r="H297" s="23">
        <f t="shared" si="37"/>
        <v>40000</v>
      </c>
      <c r="I297" s="23"/>
      <c r="J297" s="6">
        <f t="shared" si="35"/>
        <v>40000</v>
      </c>
      <c r="L297" s="6">
        <f t="shared" si="32"/>
        <v>40000</v>
      </c>
    </row>
    <row r="298" spans="2:17" ht="17.100000000000001" customHeight="1" x14ac:dyDescent="0.3">
      <c r="B298" s="20"/>
      <c r="C298" s="21"/>
      <c r="D298" s="21"/>
      <c r="E298" s="21"/>
      <c r="F298" s="22"/>
      <c r="G298" s="23"/>
      <c r="H298" s="23"/>
      <c r="I298" s="23"/>
      <c r="J298" s="6"/>
      <c r="N298" s="32"/>
    </row>
    <row r="299" spans="2:17" ht="17.100000000000001" customHeight="1" x14ac:dyDescent="0.3">
      <c r="B299" s="50" t="s">
        <v>282</v>
      </c>
      <c r="C299" s="51" t="s">
        <v>283</v>
      </c>
      <c r="D299" s="51">
        <f>SUM(D300:D339)</f>
        <v>2606027</v>
      </c>
      <c r="E299" s="51"/>
      <c r="F299" s="52">
        <f t="shared" si="33"/>
        <v>2606027</v>
      </c>
      <c r="G299" s="55"/>
      <c r="H299" s="53">
        <f>SUM(H300:H339)</f>
        <v>2705152</v>
      </c>
      <c r="I299" s="53"/>
      <c r="J299" s="54">
        <f>SUM(J300:J339)</f>
        <v>2685152</v>
      </c>
      <c r="K299" s="60"/>
      <c r="L299" s="54">
        <f>SUM(L300:L339)</f>
        <v>2685232</v>
      </c>
    </row>
    <row r="300" spans="2:17" ht="17.100000000000001" customHeight="1" x14ac:dyDescent="0.3">
      <c r="B300" s="71" t="s">
        <v>184</v>
      </c>
      <c r="C300" s="72" t="s">
        <v>284</v>
      </c>
      <c r="D300" s="21">
        <v>852141</v>
      </c>
      <c r="E300" s="21"/>
      <c r="F300" s="22">
        <f t="shared" si="33"/>
        <v>852141</v>
      </c>
      <c r="G300" s="28"/>
      <c r="H300" s="23">
        <f t="shared" si="37"/>
        <v>852141</v>
      </c>
      <c r="I300" s="28"/>
      <c r="J300" s="6">
        <f t="shared" si="35"/>
        <v>852141</v>
      </c>
      <c r="L300" s="6">
        <f t="shared" si="32"/>
        <v>852141</v>
      </c>
    </row>
    <row r="301" spans="2:17" ht="17.100000000000001" hidden="1" customHeight="1" x14ac:dyDescent="0.3">
      <c r="B301" s="20" t="s">
        <v>184</v>
      </c>
      <c r="C301" s="21" t="s">
        <v>285</v>
      </c>
      <c r="D301" s="21">
        <v>150</v>
      </c>
      <c r="E301" s="21"/>
      <c r="F301" s="22">
        <f t="shared" si="33"/>
        <v>150</v>
      </c>
      <c r="G301" s="67"/>
      <c r="H301" s="23">
        <f t="shared" si="37"/>
        <v>150</v>
      </c>
      <c r="I301" s="23"/>
      <c r="J301" s="6">
        <f t="shared" si="35"/>
        <v>150</v>
      </c>
      <c r="L301" s="6">
        <f t="shared" si="32"/>
        <v>150</v>
      </c>
    </row>
    <row r="302" spans="2:17" ht="17.100000000000001" hidden="1" customHeight="1" x14ac:dyDescent="0.3">
      <c r="B302" s="20" t="s">
        <v>184</v>
      </c>
      <c r="C302" s="21" t="s">
        <v>286</v>
      </c>
      <c r="D302" s="21">
        <v>12300</v>
      </c>
      <c r="E302" s="21"/>
      <c r="F302" s="22">
        <f t="shared" si="33"/>
        <v>12300</v>
      </c>
      <c r="G302" s="23"/>
      <c r="H302" s="23">
        <f t="shared" si="37"/>
        <v>12300</v>
      </c>
      <c r="I302" s="23"/>
      <c r="J302" s="6">
        <f t="shared" si="35"/>
        <v>12300</v>
      </c>
      <c r="L302" s="6">
        <f t="shared" si="32"/>
        <v>12300</v>
      </c>
      <c r="Q302" s="32"/>
    </row>
    <row r="303" spans="2:17" ht="17.100000000000001" hidden="1" customHeight="1" x14ac:dyDescent="0.3">
      <c r="B303" s="20" t="s">
        <v>184</v>
      </c>
      <c r="C303" s="21" t="s">
        <v>287</v>
      </c>
      <c r="D303" s="21">
        <v>10500</v>
      </c>
      <c r="E303" s="21"/>
      <c r="F303" s="22">
        <f t="shared" si="33"/>
        <v>10500</v>
      </c>
      <c r="G303" s="23"/>
      <c r="H303" s="23">
        <f t="shared" si="37"/>
        <v>10500</v>
      </c>
      <c r="I303" s="23"/>
      <c r="J303" s="6">
        <f t="shared" si="35"/>
        <v>10500</v>
      </c>
      <c r="L303" s="6">
        <f t="shared" si="32"/>
        <v>10500</v>
      </c>
    </row>
    <row r="304" spans="2:17" ht="17.100000000000001" hidden="1" customHeight="1" x14ac:dyDescent="0.3">
      <c r="B304" s="20" t="s">
        <v>184</v>
      </c>
      <c r="C304" s="21" t="s">
        <v>288</v>
      </c>
      <c r="D304" s="21">
        <v>46872</v>
      </c>
      <c r="E304" s="21"/>
      <c r="F304" s="22">
        <f t="shared" si="33"/>
        <v>46872</v>
      </c>
      <c r="G304" s="28">
        <v>3819</v>
      </c>
      <c r="H304" s="23">
        <f t="shared" si="37"/>
        <v>50691</v>
      </c>
      <c r="I304" s="23"/>
      <c r="J304" s="6">
        <f t="shared" si="35"/>
        <v>50691</v>
      </c>
      <c r="L304" s="6">
        <f t="shared" si="32"/>
        <v>50691</v>
      </c>
    </row>
    <row r="305" spans="2:12" ht="17.100000000000001" hidden="1" customHeight="1" x14ac:dyDescent="0.3">
      <c r="B305" s="20" t="s">
        <v>184</v>
      </c>
      <c r="C305" s="21" t="s">
        <v>289</v>
      </c>
      <c r="D305" s="21">
        <v>145692</v>
      </c>
      <c r="E305" s="21"/>
      <c r="F305" s="22">
        <f t="shared" si="33"/>
        <v>145692</v>
      </c>
      <c r="G305" s="28">
        <v>11351</v>
      </c>
      <c r="H305" s="23">
        <f t="shared" si="37"/>
        <v>157043</v>
      </c>
      <c r="I305" s="23"/>
      <c r="J305" s="6">
        <f t="shared" si="35"/>
        <v>157043</v>
      </c>
      <c r="L305" s="6">
        <f t="shared" si="32"/>
        <v>157043</v>
      </c>
    </row>
    <row r="306" spans="2:12" ht="17.100000000000001" hidden="1" customHeight="1" x14ac:dyDescent="0.3">
      <c r="B306" s="20" t="s">
        <v>184</v>
      </c>
      <c r="C306" s="21" t="s">
        <v>290</v>
      </c>
      <c r="D306" s="21">
        <v>600</v>
      </c>
      <c r="E306" s="21"/>
      <c r="F306" s="22">
        <f t="shared" si="33"/>
        <v>600</v>
      </c>
      <c r="G306" s="23"/>
      <c r="H306" s="23">
        <f t="shared" si="37"/>
        <v>600</v>
      </c>
      <c r="I306" s="23"/>
      <c r="J306" s="6">
        <f t="shared" si="35"/>
        <v>600</v>
      </c>
      <c r="L306" s="6">
        <f t="shared" si="32"/>
        <v>600</v>
      </c>
    </row>
    <row r="307" spans="2:12" ht="17.100000000000001" hidden="1" customHeight="1" x14ac:dyDescent="0.3">
      <c r="B307" s="20" t="s">
        <v>184</v>
      </c>
      <c r="C307" s="21" t="s">
        <v>291</v>
      </c>
      <c r="D307" s="21">
        <v>2000</v>
      </c>
      <c r="E307" s="21"/>
      <c r="F307" s="22">
        <f t="shared" si="33"/>
        <v>2000</v>
      </c>
      <c r="G307" s="67"/>
      <c r="H307" s="23">
        <f t="shared" si="37"/>
        <v>2000</v>
      </c>
      <c r="I307" s="23"/>
      <c r="J307" s="6">
        <f t="shared" si="35"/>
        <v>2000</v>
      </c>
      <c r="L307" s="6">
        <f t="shared" si="32"/>
        <v>2000</v>
      </c>
    </row>
    <row r="308" spans="2:12" ht="17.100000000000001" hidden="1" customHeight="1" x14ac:dyDescent="0.3">
      <c r="B308" s="20" t="s">
        <v>184</v>
      </c>
      <c r="C308" s="21" t="s">
        <v>292</v>
      </c>
      <c r="D308" s="21">
        <v>65837</v>
      </c>
      <c r="E308" s="21"/>
      <c r="F308" s="22">
        <f t="shared" si="33"/>
        <v>65837</v>
      </c>
      <c r="G308" s="67"/>
      <c r="H308" s="23">
        <f t="shared" si="37"/>
        <v>65837</v>
      </c>
      <c r="I308" s="23"/>
      <c r="J308" s="6">
        <f t="shared" si="35"/>
        <v>65837</v>
      </c>
      <c r="L308" s="6">
        <f t="shared" si="32"/>
        <v>65837</v>
      </c>
    </row>
    <row r="309" spans="2:12" ht="17.100000000000001" hidden="1" customHeight="1" x14ac:dyDescent="0.3">
      <c r="B309" s="20" t="s">
        <v>184</v>
      </c>
      <c r="C309" s="21" t="s">
        <v>293</v>
      </c>
      <c r="D309" s="21">
        <v>14700</v>
      </c>
      <c r="E309" s="21"/>
      <c r="F309" s="22">
        <f t="shared" si="33"/>
        <v>14700</v>
      </c>
      <c r="G309" s="67"/>
      <c r="H309" s="23">
        <f t="shared" si="37"/>
        <v>14700</v>
      </c>
      <c r="I309" s="23"/>
      <c r="J309" s="6">
        <f t="shared" si="35"/>
        <v>14700</v>
      </c>
      <c r="L309" s="6">
        <f t="shared" si="32"/>
        <v>14700</v>
      </c>
    </row>
    <row r="310" spans="2:12" ht="17.100000000000001" hidden="1" customHeight="1" x14ac:dyDescent="0.3">
      <c r="B310" s="20" t="s">
        <v>184</v>
      </c>
      <c r="C310" s="21" t="s">
        <v>294</v>
      </c>
      <c r="D310" s="21">
        <v>6000</v>
      </c>
      <c r="E310" s="21"/>
      <c r="F310" s="22">
        <f t="shared" si="33"/>
        <v>6000</v>
      </c>
      <c r="G310" s="67"/>
      <c r="H310" s="23">
        <f t="shared" si="37"/>
        <v>6000</v>
      </c>
      <c r="I310" s="23"/>
      <c r="J310" s="6">
        <f t="shared" si="35"/>
        <v>6000</v>
      </c>
      <c r="L310" s="6">
        <f t="shared" si="32"/>
        <v>6000</v>
      </c>
    </row>
    <row r="311" spans="2:12" ht="17.100000000000001" hidden="1" customHeight="1" x14ac:dyDescent="0.3">
      <c r="B311" s="20" t="s">
        <v>184</v>
      </c>
      <c r="C311" s="21" t="s">
        <v>295</v>
      </c>
      <c r="D311" s="21">
        <v>7000</v>
      </c>
      <c r="E311" s="21"/>
      <c r="F311" s="22">
        <f t="shared" si="33"/>
        <v>7000</v>
      </c>
      <c r="G311" s="23"/>
      <c r="H311" s="23">
        <f t="shared" si="37"/>
        <v>7000</v>
      </c>
      <c r="I311" s="23"/>
      <c r="J311" s="6">
        <f t="shared" si="35"/>
        <v>7000</v>
      </c>
      <c r="L311" s="6">
        <f t="shared" si="32"/>
        <v>7000</v>
      </c>
    </row>
    <row r="312" spans="2:12" ht="17.100000000000001" hidden="1" customHeight="1" x14ac:dyDescent="0.3">
      <c r="B312" s="20" t="s">
        <v>184</v>
      </c>
      <c r="C312" s="21" t="s">
        <v>296</v>
      </c>
      <c r="D312" s="21">
        <v>50400</v>
      </c>
      <c r="E312" s="21"/>
      <c r="F312" s="22">
        <f t="shared" si="33"/>
        <v>50400</v>
      </c>
      <c r="G312" s="23"/>
      <c r="H312" s="23">
        <f t="shared" si="37"/>
        <v>50400</v>
      </c>
      <c r="I312" s="23"/>
      <c r="J312" s="6">
        <f t="shared" si="35"/>
        <v>50400</v>
      </c>
      <c r="L312" s="6">
        <f t="shared" si="32"/>
        <v>50400</v>
      </c>
    </row>
    <row r="313" spans="2:12" ht="17.100000000000001" hidden="1" customHeight="1" x14ac:dyDescent="0.3">
      <c r="B313" s="20" t="s">
        <v>184</v>
      </c>
      <c r="C313" s="21" t="s">
        <v>297</v>
      </c>
      <c r="D313" s="21">
        <v>1500</v>
      </c>
      <c r="E313" s="21"/>
      <c r="F313" s="22">
        <f t="shared" si="33"/>
        <v>1500</v>
      </c>
      <c r="G313" s="23"/>
      <c r="H313" s="23">
        <f t="shared" si="37"/>
        <v>1500</v>
      </c>
      <c r="I313" s="23"/>
      <c r="J313" s="6">
        <f t="shared" si="35"/>
        <v>1500</v>
      </c>
      <c r="L313" s="6">
        <f t="shared" si="32"/>
        <v>1500</v>
      </c>
    </row>
    <row r="314" spans="2:12" ht="17.100000000000001" hidden="1" customHeight="1" x14ac:dyDescent="0.3">
      <c r="B314" s="20" t="s">
        <v>184</v>
      </c>
      <c r="C314" s="21" t="s">
        <v>298</v>
      </c>
      <c r="D314" s="21">
        <v>219000</v>
      </c>
      <c r="E314" s="21"/>
      <c r="F314" s="22">
        <f t="shared" si="33"/>
        <v>219000</v>
      </c>
      <c r="G314" s="23"/>
      <c r="H314" s="23">
        <f t="shared" si="37"/>
        <v>219000</v>
      </c>
      <c r="I314" s="23"/>
      <c r="J314" s="6">
        <f t="shared" si="35"/>
        <v>219000</v>
      </c>
      <c r="L314" s="6">
        <f t="shared" si="32"/>
        <v>219000</v>
      </c>
    </row>
    <row r="315" spans="2:12" ht="17.100000000000001" hidden="1" customHeight="1" x14ac:dyDescent="0.3">
      <c r="B315" s="20" t="s">
        <v>184</v>
      </c>
      <c r="C315" s="21" t="s">
        <v>299</v>
      </c>
      <c r="D315" s="21"/>
      <c r="E315" s="21"/>
      <c r="F315" s="22"/>
      <c r="G315" s="23">
        <v>1860</v>
      </c>
      <c r="H315" s="23">
        <f t="shared" si="37"/>
        <v>1860</v>
      </c>
      <c r="I315" s="23"/>
      <c r="J315" s="6">
        <f t="shared" si="35"/>
        <v>1860</v>
      </c>
      <c r="L315" s="6">
        <f t="shared" si="32"/>
        <v>1860</v>
      </c>
    </row>
    <row r="316" spans="2:12" ht="17.100000000000001" hidden="1" customHeight="1" x14ac:dyDescent="0.3">
      <c r="B316" s="20" t="s">
        <v>184</v>
      </c>
      <c r="C316" s="21" t="s">
        <v>300</v>
      </c>
      <c r="D316" s="21"/>
      <c r="E316" s="21"/>
      <c r="F316" s="22"/>
      <c r="G316" s="23">
        <v>2900</v>
      </c>
      <c r="H316" s="23">
        <f t="shared" si="37"/>
        <v>2900</v>
      </c>
      <c r="I316" s="23"/>
      <c r="J316" s="6">
        <f t="shared" si="35"/>
        <v>2900</v>
      </c>
      <c r="L316" s="6">
        <f t="shared" si="32"/>
        <v>2900</v>
      </c>
    </row>
    <row r="317" spans="2:12" ht="17.100000000000001" hidden="1" customHeight="1" x14ac:dyDescent="0.3">
      <c r="B317" s="20" t="s">
        <v>301</v>
      </c>
      <c r="C317" s="21" t="s">
        <v>302</v>
      </c>
      <c r="D317" s="21"/>
      <c r="E317" s="21"/>
      <c r="F317" s="22"/>
      <c r="G317" s="23">
        <v>36094</v>
      </c>
      <c r="H317" s="23">
        <f t="shared" si="37"/>
        <v>36094</v>
      </c>
      <c r="I317" s="23"/>
      <c r="J317" s="6">
        <f t="shared" si="35"/>
        <v>36094</v>
      </c>
      <c r="L317" s="6">
        <f t="shared" si="32"/>
        <v>36094</v>
      </c>
    </row>
    <row r="318" spans="2:12" ht="17.100000000000001" customHeight="1" x14ac:dyDescent="0.3">
      <c r="B318" s="20" t="s">
        <v>303</v>
      </c>
      <c r="C318" s="21" t="s">
        <v>304</v>
      </c>
      <c r="D318" s="21"/>
      <c r="E318" s="21"/>
      <c r="F318" s="22"/>
      <c r="G318" s="23"/>
      <c r="H318" s="23"/>
      <c r="I318" s="23"/>
      <c r="J318" s="6"/>
      <c r="K318" s="6">
        <v>80</v>
      </c>
      <c r="L318" s="6">
        <f t="shared" si="32"/>
        <v>80</v>
      </c>
    </row>
    <row r="319" spans="2:12" ht="17.100000000000001" hidden="1" customHeight="1" x14ac:dyDescent="0.3">
      <c r="B319" s="20">
        <v>637005</v>
      </c>
      <c r="C319" s="21" t="s">
        <v>305</v>
      </c>
      <c r="D319" s="21">
        <v>750</v>
      </c>
      <c r="E319" s="21"/>
      <c r="F319" s="22">
        <f t="shared" si="33"/>
        <v>750</v>
      </c>
      <c r="G319" s="23"/>
      <c r="H319" s="23">
        <f t="shared" si="37"/>
        <v>750</v>
      </c>
      <c r="I319" s="23"/>
      <c r="J319" s="6">
        <f t="shared" si="35"/>
        <v>750</v>
      </c>
      <c r="L319" s="6">
        <f t="shared" si="32"/>
        <v>750</v>
      </c>
    </row>
    <row r="320" spans="2:12" ht="17.100000000000001" hidden="1" customHeight="1" x14ac:dyDescent="0.3">
      <c r="B320" s="23"/>
      <c r="C320" s="21"/>
      <c r="D320" s="21"/>
      <c r="E320" s="21"/>
      <c r="F320" s="22"/>
      <c r="G320" s="23"/>
      <c r="H320" s="23"/>
      <c r="I320" s="23"/>
      <c r="J320" s="6"/>
    </row>
    <row r="321" spans="2:12" ht="17.100000000000001" hidden="1" customHeight="1" x14ac:dyDescent="0.3">
      <c r="B321" s="71" t="s">
        <v>184</v>
      </c>
      <c r="C321" s="72" t="s">
        <v>306</v>
      </c>
      <c r="D321" s="21">
        <v>764700</v>
      </c>
      <c r="E321" s="21"/>
      <c r="F321" s="22">
        <f t="shared" si="33"/>
        <v>764700</v>
      </c>
      <c r="G321" s="28"/>
      <c r="H321" s="23">
        <f t="shared" si="37"/>
        <v>764700</v>
      </c>
      <c r="I321" s="28"/>
      <c r="J321" s="6">
        <f t="shared" si="35"/>
        <v>764700</v>
      </c>
      <c r="L321" s="6">
        <f t="shared" si="32"/>
        <v>764700</v>
      </c>
    </row>
    <row r="322" spans="2:12" ht="17.100000000000001" hidden="1" customHeight="1" x14ac:dyDescent="0.3">
      <c r="B322" s="20" t="s">
        <v>184</v>
      </c>
      <c r="C322" s="21" t="s">
        <v>292</v>
      </c>
      <c r="D322" s="21">
        <v>19250</v>
      </c>
      <c r="E322" s="21"/>
      <c r="F322" s="22">
        <f t="shared" si="33"/>
        <v>19250</v>
      </c>
      <c r="G322" s="23"/>
      <c r="H322" s="23">
        <f t="shared" si="37"/>
        <v>19250</v>
      </c>
      <c r="I322" s="23"/>
      <c r="J322" s="6">
        <f t="shared" si="35"/>
        <v>19250</v>
      </c>
      <c r="L322" s="6">
        <f t="shared" si="32"/>
        <v>19250</v>
      </c>
    </row>
    <row r="323" spans="2:12" ht="17.100000000000001" hidden="1" customHeight="1" x14ac:dyDescent="0.3">
      <c r="B323" s="20" t="s">
        <v>184</v>
      </c>
      <c r="C323" s="21" t="s">
        <v>307</v>
      </c>
      <c r="D323" s="21">
        <v>250</v>
      </c>
      <c r="E323" s="21"/>
      <c r="F323" s="22">
        <f t="shared" si="33"/>
        <v>250</v>
      </c>
      <c r="G323" s="23"/>
      <c r="H323" s="23">
        <f t="shared" si="37"/>
        <v>250</v>
      </c>
      <c r="I323" s="23"/>
      <c r="J323" s="6">
        <f t="shared" si="35"/>
        <v>250</v>
      </c>
      <c r="L323" s="6">
        <f t="shared" si="32"/>
        <v>250</v>
      </c>
    </row>
    <row r="324" spans="2:12" ht="17.100000000000001" hidden="1" customHeight="1" x14ac:dyDescent="0.3">
      <c r="B324" s="20" t="s">
        <v>184</v>
      </c>
      <c r="C324" s="21" t="s">
        <v>308</v>
      </c>
      <c r="D324" s="21">
        <v>600</v>
      </c>
      <c r="E324" s="21"/>
      <c r="F324" s="22">
        <f t="shared" si="33"/>
        <v>600</v>
      </c>
      <c r="G324" s="23"/>
      <c r="H324" s="23">
        <f t="shared" si="37"/>
        <v>600</v>
      </c>
      <c r="I324" s="23"/>
      <c r="J324" s="6">
        <f t="shared" si="35"/>
        <v>600</v>
      </c>
      <c r="K324" s="32"/>
      <c r="L324" s="6">
        <f t="shared" si="32"/>
        <v>600</v>
      </c>
    </row>
    <row r="325" spans="2:12" ht="17.100000000000001" hidden="1" customHeight="1" x14ac:dyDescent="0.3">
      <c r="B325" s="20" t="s">
        <v>184</v>
      </c>
      <c r="C325" s="21" t="s">
        <v>309</v>
      </c>
      <c r="D325" s="21">
        <v>9000</v>
      </c>
      <c r="E325" s="21"/>
      <c r="F325" s="22">
        <f t="shared" si="33"/>
        <v>9000</v>
      </c>
      <c r="G325" s="23"/>
      <c r="H325" s="23">
        <f t="shared" si="37"/>
        <v>9000</v>
      </c>
      <c r="I325" s="23"/>
      <c r="J325" s="6">
        <f t="shared" si="35"/>
        <v>9000</v>
      </c>
      <c r="L325" s="6">
        <f t="shared" si="32"/>
        <v>9000</v>
      </c>
    </row>
    <row r="326" spans="2:12" ht="17.100000000000001" hidden="1" customHeight="1" x14ac:dyDescent="0.3">
      <c r="B326" s="20" t="s">
        <v>184</v>
      </c>
      <c r="C326" s="21" t="s">
        <v>310</v>
      </c>
      <c r="D326" s="21">
        <v>36270</v>
      </c>
      <c r="E326" s="21"/>
      <c r="F326" s="22">
        <f t="shared" si="33"/>
        <v>36270</v>
      </c>
      <c r="G326" s="28">
        <v>3640</v>
      </c>
      <c r="H326" s="23">
        <f t="shared" si="37"/>
        <v>39910</v>
      </c>
      <c r="I326" s="23"/>
      <c r="J326" s="6">
        <f t="shared" si="35"/>
        <v>39910</v>
      </c>
      <c r="L326" s="6">
        <f t="shared" si="32"/>
        <v>39910</v>
      </c>
    </row>
    <row r="327" spans="2:12" ht="17.100000000000001" hidden="1" customHeight="1" x14ac:dyDescent="0.3">
      <c r="B327" s="20" t="s">
        <v>184</v>
      </c>
      <c r="C327" s="21" t="s">
        <v>289</v>
      </c>
      <c r="D327" s="21">
        <v>84965</v>
      </c>
      <c r="E327" s="21"/>
      <c r="F327" s="22">
        <f t="shared" si="33"/>
        <v>84965</v>
      </c>
      <c r="G327" s="28">
        <v>6543</v>
      </c>
      <c r="H327" s="23">
        <f t="shared" si="37"/>
        <v>91508</v>
      </c>
      <c r="I327" s="23"/>
      <c r="J327" s="6">
        <f t="shared" si="35"/>
        <v>91508</v>
      </c>
      <c r="L327" s="6">
        <f t="shared" si="32"/>
        <v>91508</v>
      </c>
    </row>
    <row r="328" spans="2:12" ht="17.100000000000001" hidden="1" customHeight="1" x14ac:dyDescent="0.3">
      <c r="B328" s="20" t="s">
        <v>184</v>
      </c>
      <c r="C328" s="21" t="s">
        <v>311</v>
      </c>
      <c r="D328" s="21">
        <v>5000</v>
      </c>
      <c r="E328" s="21"/>
      <c r="F328" s="22">
        <f t="shared" si="33"/>
        <v>5000</v>
      </c>
      <c r="G328" s="23"/>
      <c r="H328" s="23">
        <f t="shared" si="37"/>
        <v>5000</v>
      </c>
      <c r="I328" s="23"/>
      <c r="J328" s="6">
        <f t="shared" si="35"/>
        <v>5000</v>
      </c>
      <c r="L328" s="6">
        <f t="shared" si="32"/>
        <v>5000</v>
      </c>
    </row>
    <row r="329" spans="2:12" ht="17.100000000000001" hidden="1" customHeight="1" x14ac:dyDescent="0.3">
      <c r="B329" s="20" t="s">
        <v>184</v>
      </c>
      <c r="C329" s="21" t="s">
        <v>312</v>
      </c>
      <c r="D329" s="21">
        <v>600</v>
      </c>
      <c r="E329" s="21"/>
      <c r="F329" s="22">
        <f t="shared" si="33"/>
        <v>600</v>
      </c>
      <c r="G329" s="23"/>
      <c r="H329" s="23">
        <f t="shared" si="37"/>
        <v>600</v>
      </c>
      <c r="I329" s="23"/>
      <c r="J329" s="6">
        <f t="shared" si="35"/>
        <v>600</v>
      </c>
      <c r="L329" s="6">
        <f t="shared" si="32"/>
        <v>600</v>
      </c>
    </row>
    <row r="330" spans="2:12" ht="17.100000000000001" hidden="1" customHeight="1" x14ac:dyDescent="0.3">
      <c r="B330" s="20" t="s">
        <v>184</v>
      </c>
      <c r="C330" s="21" t="s">
        <v>294</v>
      </c>
      <c r="D330" s="21">
        <v>6000</v>
      </c>
      <c r="E330" s="21"/>
      <c r="F330" s="22">
        <f t="shared" si="33"/>
        <v>6000</v>
      </c>
      <c r="G330" s="23"/>
      <c r="H330" s="23">
        <f t="shared" si="37"/>
        <v>6000</v>
      </c>
      <c r="I330" s="23"/>
      <c r="J330" s="6">
        <f t="shared" si="35"/>
        <v>6000</v>
      </c>
      <c r="L330" s="6">
        <f t="shared" ref="L330:L392" si="38">K330+J330</f>
        <v>6000</v>
      </c>
    </row>
    <row r="331" spans="2:12" ht="17.100000000000001" hidden="1" customHeight="1" x14ac:dyDescent="0.3">
      <c r="B331" s="20" t="s">
        <v>184</v>
      </c>
      <c r="C331" s="21" t="s">
        <v>313</v>
      </c>
      <c r="D331" s="21">
        <v>4500</v>
      </c>
      <c r="E331" s="21"/>
      <c r="F331" s="22">
        <f t="shared" si="33"/>
        <v>4500</v>
      </c>
      <c r="G331" s="23"/>
      <c r="H331" s="23">
        <f t="shared" si="37"/>
        <v>4500</v>
      </c>
      <c r="I331" s="23"/>
      <c r="J331" s="6">
        <f t="shared" si="35"/>
        <v>4500</v>
      </c>
      <c r="L331" s="6">
        <f t="shared" si="38"/>
        <v>4500</v>
      </c>
    </row>
    <row r="332" spans="2:12" ht="17.100000000000001" hidden="1" customHeight="1" x14ac:dyDescent="0.3">
      <c r="B332" s="20" t="s">
        <v>184</v>
      </c>
      <c r="C332" s="21" t="s">
        <v>291</v>
      </c>
      <c r="D332" s="21">
        <v>4000</v>
      </c>
      <c r="E332" s="21"/>
      <c r="F332" s="22">
        <f t="shared" si="33"/>
        <v>4000</v>
      </c>
      <c r="G332" s="23"/>
      <c r="H332" s="23">
        <f t="shared" si="37"/>
        <v>4000</v>
      </c>
      <c r="I332" s="23"/>
      <c r="J332" s="6">
        <f t="shared" si="35"/>
        <v>4000</v>
      </c>
      <c r="L332" s="6">
        <f t="shared" si="38"/>
        <v>4000</v>
      </c>
    </row>
    <row r="333" spans="2:12" ht="17.100000000000001" hidden="1" customHeight="1" x14ac:dyDescent="0.3">
      <c r="B333" s="20" t="s">
        <v>184</v>
      </c>
      <c r="C333" s="21" t="s">
        <v>298</v>
      </c>
      <c r="D333" s="21">
        <v>148000</v>
      </c>
      <c r="E333" s="21"/>
      <c r="F333" s="22">
        <f t="shared" si="33"/>
        <v>148000</v>
      </c>
      <c r="G333" s="23"/>
      <c r="H333" s="23">
        <f t="shared" si="37"/>
        <v>148000</v>
      </c>
      <c r="I333" s="23"/>
      <c r="J333" s="6">
        <f t="shared" si="35"/>
        <v>148000</v>
      </c>
      <c r="L333" s="6">
        <f t="shared" si="38"/>
        <v>148000</v>
      </c>
    </row>
    <row r="334" spans="2:12" ht="17.100000000000001" hidden="1" customHeight="1" x14ac:dyDescent="0.3">
      <c r="B334" s="20" t="s">
        <v>184</v>
      </c>
      <c r="C334" s="21" t="s">
        <v>295</v>
      </c>
      <c r="D334" s="21">
        <v>10000</v>
      </c>
      <c r="E334" s="21"/>
      <c r="F334" s="22">
        <f t="shared" si="33"/>
        <v>10000</v>
      </c>
      <c r="G334" s="67"/>
      <c r="H334" s="23">
        <f t="shared" si="37"/>
        <v>10000</v>
      </c>
      <c r="I334" s="23"/>
      <c r="J334" s="6">
        <f t="shared" si="35"/>
        <v>10000</v>
      </c>
      <c r="L334" s="6">
        <f t="shared" si="38"/>
        <v>10000</v>
      </c>
    </row>
    <row r="335" spans="2:12" ht="17.100000000000001" hidden="1" customHeight="1" x14ac:dyDescent="0.3">
      <c r="B335" s="20" t="s">
        <v>184</v>
      </c>
      <c r="C335" s="21" t="s">
        <v>296</v>
      </c>
      <c r="D335" s="21">
        <v>56700</v>
      </c>
      <c r="E335" s="21"/>
      <c r="F335" s="22">
        <f t="shared" si="33"/>
        <v>56700</v>
      </c>
      <c r="G335" s="67"/>
      <c r="H335" s="23">
        <f t="shared" si="37"/>
        <v>56700</v>
      </c>
      <c r="I335" s="23"/>
      <c r="J335" s="6">
        <f t="shared" si="35"/>
        <v>56700</v>
      </c>
      <c r="L335" s="6">
        <f t="shared" si="38"/>
        <v>56700</v>
      </c>
    </row>
    <row r="336" spans="2:12" ht="17.100000000000001" hidden="1" customHeight="1" x14ac:dyDescent="0.3">
      <c r="B336" s="20" t="s">
        <v>184</v>
      </c>
      <c r="C336" s="21" t="s">
        <v>299</v>
      </c>
      <c r="D336" s="21"/>
      <c r="E336" s="21"/>
      <c r="F336" s="22"/>
      <c r="G336" s="6">
        <v>244</v>
      </c>
      <c r="H336" s="23">
        <f t="shared" si="37"/>
        <v>244</v>
      </c>
      <c r="I336" s="23"/>
      <c r="J336" s="6">
        <f t="shared" ref="J336:J400" si="39">I336+H336</f>
        <v>244</v>
      </c>
      <c r="L336" s="6">
        <f t="shared" si="38"/>
        <v>244</v>
      </c>
    </row>
    <row r="337" spans="2:12" ht="17.100000000000001" hidden="1" customHeight="1" x14ac:dyDescent="0.3">
      <c r="B337" s="20" t="s">
        <v>301</v>
      </c>
      <c r="C337" s="21" t="s">
        <v>302</v>
      </c>
      <c r="D337" s="21"/>
      <c r="E337" s="21"/>
      <c r="F337" s="22"/>
      <c r="G337" s="6">
        <v>32674</v>
      </c>
      <c r="H337" s="23">
        <f t="shared" si="37"/>
        <v>32674</v>
      </c>
      <c r="I337" s="23"/>
      <c r="J337" s="6">
        <f t="shared" si="39"/>
        <v>32674</v>
      </c>
      <c r="L337" s="6">
        <f t="shared" si="38"/>
        <v>32674</v>
      </c>
    </row>
    <row r="338" spans="2:12" ht="17.100000000000001" hidden="1" customHeight="1" x14ac:dyDescent="0.3">
      <c r="B338" s="20" t="s">
        <v>314</v>
      </c>
      <c r="C338" s="21" t="s">
        <v>315</v>
      </c>
      <c r="D338" s="21">
        <v>20000</v>
      </c>
      <c r="E338" s="21"/>
      <c r="F338" s="22">
        <f t="shared" si="33"/>
        <v>20000</v>
      </c>
      <c r="G338" s="23"/>
      <c r="H338" s="23">
        <f t="shared" si="37"/>
        <v>20000</v>
      </c>
      <c r="I338" s="23">
        <v>-20000</v>
      </c>
      <c r="J338" s="6">
        <f t="shared" si="39"/>
        <v>0</v>
      </c>
      <c r="L338" s="6">
        <f t="shared" si="38"/>
        <v>0</v>
      </c>
    </row>
    <row r="339" spans="2:12" ht="17.100000000000001" hidden="1" customHeight="1" x14ac:dyDescent="0.3">
      <c r="B339" s="20">
        <v>637005</v>
      </c>
      <c r="C339" s="21" t="s">
        <v>316</v>
      </c>
      <c r="D339" s="21">
        <v>750</v>
      </c>
      <c r="E339" s="21"/>
      <c r="F339" s="22">
        <f t="shared" si="33"/>
        <v>750</v>
      </c>
      <c r="G339" s="23"/>
      <c r="H339" s="23">
        <f t="shared" si="37"/>
        <v>750</v>
      </c>
      <c r="I339" s="23"/>
      <c r="J339" s="6">
        <f t="shared" si="39"/>
        <v>750</v>
      </c>
      <c r="L339" s="6">
        <f t="shared" si="38"/>
        <v>750</v>
      </c>
    </row>
    <row r="340" spans="2:12" ht="17.100000000000001" customHeight="1" x14ac:dyDescent="0.3">
      <c r="B340" s="20"/>
      <c r="C340" s="21"/>
      <c r="D340" s="21"/>
      <c r="E340" s="21"/>
      <c r="F340" s="22"/>
      <c r="G340" s="23"/>
      <c r="H340" s="23"/>
      <c r="I340" s="23"/>
      <c r="J340" s="6"/>
    </row>
    <row r="341" spans="2:12" ht="17.100000000000001" customHeight="1" x14ac:dyDescent="0.3">
      <c r="B341" s="50" t="s">
        <v>317</v>
      </c>
      <c r="C341" s="51" t="s">
        <v>318</v>
      </c>
      <c r="D341" s="51">
        <f t="shared" ref="D341" si="40">D342</f>
        <v>600</v>
      </c>
      <c r="E341" s="51"/>
      <c r="F341" s="52">
        <f t="shared" ref="F341:F406" si="41">E341+D341</f>
        <v>600</v>
      </c>
      <c r="G341" s="55"/>
      <c r="H341" s="53">
        <f t="shared" si="37"/>
        <v>600</v>
      </c>
      <c r="I341" s="53"/>
      <c r="J341" s="54">
        <f>J342</f>
        <v>600</v>
      </c>
      <c r="K341" s="60"/>
      <c r="L341" s="54">
        <f t="shared" si="38"/>
        <v>600</v>
      </c>
    </row>
    <row r="342" spans="2:12" ht="17.100000000000001" hidden="1" customHeight="1" x14ac:dyDescent="0.3">
      <c r="B342" s="20">
        <v>642004</v>
      </c>
      <c r="C342" s="21" t="s">
        <v>319</v>
      </c>
      <c r="D342" s="21">
        <v>600</v>
      </c>
      <c r="E342" s="21"/>
      <c r="F342" s="22">
        <f t="shared" si="41"/>
        <v>600</v>
      </c>
      <c r="G342" s="23"/>
      <c r="H342" s="23">
        <f t="shared" si="37"/>
        <v>600</v>
      </c>
      <c r="I342" s="23"/>
      <c r="J342" s="6">
        <f t="shared" si="39"/>
        <v>600</v>
      </c>
      <c r="L342" s="6">
        <f t="shared" si="38"/>
        <v>600</v>
      </c>
    </row>
    <row r="343" spans="2:12" ht="17.100000000000001" customHeight="1" x14ac:dyDescent="0.3">
      <c r="B343" s="20"/>
      <c r="C343" s="21"/>
      <c r="D343" s="21"/>
      <c r="E343" s="21"/>
      <c r="F343" s="26"/>
      <c r="G343" s="23"/>
      <c r="H343" s="23"/>
      <c r="I343" s="23"/>
      <c r="J343" s="6"/>
    </row>
    <row r="344" spans="2:12" ht="17.100000000000001" customHeight="1" x14ac:dyDescent="0.3">
      <c r="B344" s="50" t="s">
        <v>320</v>
      </c>
      <c r="C344" s="51" t="s">
        <v>321</v>
      </c>
      <c r="D344" s="51">
        <f>SUM(D345:D348)</f>
        <v>2003681</v>
      </c>
      <c r="E344" s="51"/>
      <c r="F344" s="52">
        <f t="shared" si="41"/>
        <v>2003681</v>
      </c>
      <c r="G344" s="55"/>
      <c r="H344" s="53">
        <f>SUM(H345:H348)</f>
        <v>2174611</v>
      </c>
      <c r="I344" s="54"/>
      <c r="J344" s="54">
        <f>SUM(J345:J348)</f>
        <v>2174611</v>
      </c>
      <c r="K344" s="60"/>
      <c r="L344" s="54">
        <f t="shared" si="38"/>
        <v>2174611</v>
      </c>
    </row>
    <row r="345" spans="2:12" s="38" customFormat="1" ht="17.100000000000001" hidden="1" customHeight="1" x14ac:dyDescent="0.3">
      <c r="B345" s="37" t="s">
        <v>184</v>
      </c>
      <c r="C345" s="21" t="s">
        <v>322</v>
      </c>
      <c r="D345" s="22">
        <v>915906</v>
      </c>
      <c r="E345" s="22"/>
      <c r="F345" s="22">
        <f t="shared" si="41"/>
        <v>915906</v>
      </c>
      <c r="G345" s="28">
        <v>38732</v>
      </c>
      <c r="H345" s="23">
        <f t="shared" si="37"/>
        <v>954638</v>
      </c>
      <c r="I345" s="28"/>
      <c r="J345" s="6">
        <f t="shared" si="39"/>
        <v>954638</v>
      </c>
      <c r="L345" s="6">
        <f t="shared" si="38"/>
        <v>954638</v>
      </c>
    </row>
    <row r="346" spans="2:12" s="38" customFormat="1" ht="17.100000000000001" hidden="1" customHeight="1" x14ac:dyDescent="0.3">
      <c r="B346" s="37" t="s">
        <v>184</v>
      </c>
      <c r="C346" s="21" t="s">
        <v>298</v>
      </c>
      <c r="D346" s="21">
        <v>65300</v>
      </c>
      <c r="E346" s="21"/>
      <c r="F346" s="22">
        <f t="shared" si="41"/>
        <v>65300</v>
      </c>
      <c r="G346" s="28"/>
      <c r="H346" s="23">
        <f t="shared" si="37"/>
        <v>65300</v>
      </c>
      <c r="I346" s="28"/>
      <c r="J346" s="6">
        <f t="shared" si="39"/>
        <v>65300</v>
      </c>
      <c r="L346" s="6">
        <f t="shared" si="38"/>
        <v>65300</v>
      </c>
    </row>
    <row r="347" spans="2:12" s="38" customFormat="1" ht="17.100000000000001" hidden="1" customHeight="1" x14ac:dyDescent="0.3">
      <c r="B347" s="37" t="s">
        <v>147</v>
      </c>
      <c r="C347" s="21" t="s">
        <v>323</v>
      </c>
      <c r="D347" s="21">
        <v>580642</v>
      </c>
      <c r="E347" s="21"/>
      <c r="F347" s="22">
        <f t="shared" si="41"/>
        <v>580642</v>
      </c>
      <c r="G347" s="28">
        <v>75072</v>
      </c>
      <c r="H347" s="23">
        <f t="shared" si="37"/>
        <v>655714</v>
      </c>
      <c r="I347" s="28"/>
      <c r="J347" s="6">
        <f t="shared" si="39"/>
        <v>655714</v>
      </c>
      <c r="L347" s="6">
        <f t="shared" si="38"/>
        <v>655714</v>
      </c>
    </row>
    <row r="348" spans="2:12" s="38" customFormat="1" ht="17.100000000000001" hidden="1" customHeight="1" x14ac:dyDescent="0.3">
      <c r="B348" s="37" t="s">
        <v>147</v>
      </c>
      <c r="C348" s="21" t="s">
        <v>324</v>
      </c>
      <c r="D348" s="21">
        <v>441833</v>
      </c>
      <c r="E348" s="21"/>
      <c r="F348" s="22">
        <f t="shared" si="41"/>
        <v>441833</v>
      </c>
      <c r="G348" s="33">
        <v>57126</v>
      </c>
      <c r="H348" s="23">
        <f t="shared" si="37"/>
        <v>498959</v>
      </c>
      <c r="I348" s="28"/>
      <c r="J348" s="6">
        <f t="shared" si="39"/>
        <v>498959</v>
      </c>
      <c r="L348" s="6">
        <f t="shared" si="38"/>
        <v>498959</v>
      </c>
    </row>
    <row r="349" spans="2:12" ht="17.100000000000001" customHeight="1" x14ac:dyDescent="0.3">
      <c r="B349" s="20"/>
      <c r="C349" s="21"/>
      <c r="D349" s="21"/>
      <c r="E349" s="21"/>
      <c r="F349" s="22">
        <f t="shared" si="41"/>
        <v>0</v>
      </c>
      <c r="G349" s="23"/>
      <c r="H349" s="23"/>
      <c r="I349" s="23"/>
      <c r="J349" s="6"/>
      <c r="K349" s="32"/>
    </row>
    <row r="350" spans="2:12" ht="17.100000000000001" customHeight="1" x14ac:dyDescent="0.3">
      <c r="B350" s="50" t="s">
        <v>320</v>
      </c>
      <c r="C350" s="51" t="s">
        <v>325</v>
      </c>
      <c r="D350" s="51">
        <f t="shared" ref="D350" si="42">D351</f>
        <v>61380</v>
      </c>
      <c r="E350" s="51"/>
      <c r="F350" s="52">
        <f t="shared" si="41"/>
        <v>61380</v>
      </c>
      <c r="G350" s="55"/>
      <c r="H350" s="53">
        <f>H351</f>
        <v>65142</v>
      </c>
      <c r="I350" s="53"/>
      <c r="J350" s="54">
        <f>J351</f>
        <v>65142</v>
      </c>
      <c r="K350" s="60"/>
      <c r="L350" s="54">
        <f t="shared" si="38"/>
        <v>65142</v>
      </c>
    </row>
    <row r="351" spans="2:12" s="38" customFormat="1" ht="17.100000000000001" hidden="1" customHeight="1" x14ac:dyDescent="0.3">
      <c r="B351" s="37" t="s">
        <v>147</v>
      </c>
      <c r="C351" s="21" t="s">
        <v>326</v>
      </c>
      <c r="D351" s="22">
        <v>61380</v>
      </c>
      <c r="E351" s="22"/>
      <c r="F351" s="22">
        <f t="shared" si="41"/>
        <v>61380</v>
      </c>
      <c r="G351" s="28">
        <v>3762</v>
      </c>
      <c r="H351" s="23">
        <f t="shared" si="37"/>
        <v>65142</v>
      </c>
      <c r="I351" s="28"/>
      <c r="J351" s="6">
        <f t="shared" si="39"/>
        <v>65142</v>
      </c>
      <c r="L351" s="6">
        <f t="shared" si="38"/>
        <v>65142</v>
      </c>
    </row>
    <row r="352" spans="2:12" s="38" customFormat="1" ht="17.100000000000001" customHeight="1" x14ac:dyDescent="0.3">
      <c r="B352" s="37"/>
      <c r="C352" s="21"/>
      <c r="D352" s="21"/>
      <c r="E352" s="21"/>
      <c r="F352" s="22"/>
      <c r="G352" s="28"/>
      <c r="H352" s="23"/>
      <c r="I352" s="28"/>
      <c r="J352" s="6"/>
      <c r="K352" s="70"/>
      <c r="L352" s="6"/>
    </row>
    <row r="353" spans="2:12" s="38" customFormat="1" ht="17.100000000000001" customHeight="1" x14ac:dyDescent="0.3">
      <c r="B353" s="50" t="s">
        <v>327</v>
      </c>
      <c r="C353" s="51" t="s">
        <v>328</v>
      </c>
      <c r="D353" s="52">
        <f>SUM(D354:D357)</f>
        <v>128896</v>
      </c>
      <c r="E353" s="52"/>
      <c r="F353" s="52">
        <f t="shared" si="41"/>
        <v>128896</v>
      </c>
      <c r="G353" s="53"/>
      <c r="H353" s="53">
        <f>SUM(H354:H358)</f>
        <v>143391</v>
      </c>
      <c r="I353" s="53"/>
      <c r="J353" s="54">
        <f>SUM(J354:J358)</f>
        <v>143391</v>
      </c>
      <c r="K353" s="60"/>
      <c r="L353" s="54">
        <f t="shared" si="38"/>
        <v>143391</v>
      </c>
    </row>
    <row r="354" spans="2:12" s="38" customFormat="1" ht="17.100000000000001" hidden="1" customHeight="1" x14ac:dyDescent="0.3">
      <c r="B354" s="37" t="s">
        <v>184</v>
      </c>
      <c r="C354" s="21" t="s">
        <v>329</v>
      </c>
      <c r="D354" s="21">
        <v>80000</v>
      </c>
      <c r="E354" s="21"/>
      <c r="F354" s="22">
        <f t="shared" si="41"/>
        <v>80000</v>
      </c>
      <c r="G354" s="28">
        <v>14245</v>
      </c>
      <c r="H354" s="23">
        <f t="shared" si="37"/>
        <v>94245</v>
      </c>
      <c r="I354" s="28"/>
      <c r="J354" s="6">
        <f t="shared" si="39"/>
        <v>94245</v>
      </c>
      <c r="L354" s="6">
        <f t="shared" si="38"/>
        <v>94245</v>
      </c>
    </row>
    <row r="355" spans="2:12" s="38" customFormat="1" ht="17.100000000000001" hidden="1" customHeight="1" x14ac:dyDescent="0.3">
      <c r="B355" s="37" t="s">
        <v>184</v>
      </c>
      <c r="C355" s="21" t="s">
        <v>330</v>
      </c>
      <c r="D355" s="21">
        <v>20000</v>
      </c>
      <c r="E355" s="21"/>
      <c r="F355" s="22">
        <f t="shared" si="41"/>
        <v>20000</v>
      </c>
      <c r="G355" s="28"/>
      <c r="H355" s="23">
        <f t="shared" si="37"/>
        <v>20000</v>
      </c>
      <c r="I355" s="28"/>
      <c r="J355" s="6">
        <f t="shared" si="39"/>
        <v>20000</v>
      </c>
      <c r="L355" s="6">
        <f t="shared" si="38"/>
        <v>20000</v>
      </c>
    </row>
    <row r="356" spans="2:12" s="38" customFormat="1" ht="17.100000000000001" hidden="1" customHeight="1" x14ac:dyDescent="0.3">
      <c r="B356" s="37" t="s">
        <v>184</v>
      </c>
      <c r="C356" s="21" t="s">
        <v>331</v>
      </c>
      <c r="D356" s="21">
        <v>28000</v>
      </c>
      <c r="E356" s="21"/>
      <c r="F356" s="22">
        <f t="shared" si="41"/>
        <v>28000</v>
      </c>
      <c r="G356" s="28"/>
      <c r="H356" s="23">
        <f t="shared" si="37"/>
        <v>28000</v>
      </c>
      <c r="I356" s="28"/>
      <c r="J356" s="6">
        <f t="shared" si="39"/>
        <v>28000</v>
      </c>
      <c r="L356" s="6">
        <f t="shared" si="38"/>
        <v>28000</v>
      </c>
    </row>
    <row r="357" spans="2:12" s="38" customFormat="1" ht="17.100000000000001" hidden="1" customHeight="1" x14ac:dyDescent="0.3">
      <c r="B357" s="37" t="s">
        <v>184</v>
      </c>
      <c r="C357" s="21" t="s">
        <v>71</v>
      </c>
      <c r="D357" s="21">
        <v>896</v>
      </c>
      <c r="E357" s="21"/>
      <c r="F357" s="22">
        <f t="shared" si="41"/>
        <v>896</v>
      </c>
      <c r="G357" s="28"/>
      <c r="H357" s="33">
        <f t="shared" ref="H357:H358" si="43">G357+D357</f>
        <v>896</v>
      </c>
      <c r="I357" s="28"/>
      <c r="J357" s="6">
        <f t="shared" si="39"/>
        <v>896</v>
      </c>
      <c r="L357" s="6">
        <f t="shared" si="38"/>
        <v>896</v>
      </c>
    </row>
    <row r="358" spans="2:12" s="38" customFormat="1" ht="17.100000000000001" hidden="1" customHeight="1" x14ac:dyDescent="0.3">
      <c r="B358" s="37" t="s">
        <v>147</v>
      </c>
      <c r="C358" s="21" t="s">
        <v>178</v>
      </c>
      <c r="D358" s="21"/>
      <c r="E358" s="21"/>
      <c r="F358" s="22"/>
      <c r="G358" s="28">
        <v>250</v>
      </c>
      <c r="H358" s="33">
        <f t="shared" si="43"/>
        <v>250</v>
      </c>
      <c r="I358" s="28"/>
      <c r="J358" s="6">
        <f t="shared" si="39"/>
        <v>250</v>
      </c>
      <c r="L358" s="6">
        <f t="shared" si="38"/>
        <v>250</v>
      </c>
    </row>
    <row r="359" spans="2:12" s="38" customFormat="1" ht="17.100000000000001" customHeight="1" x14ac:dyDescent="0.3">
      <c r="B359" s="37"/>
      <c r="C359" s="21"/>
      <c r="D359" s="21"/>
      <c r="E359" s="21"/>
      <c r="F359" s="22"/>
      <c r="G359" s="28"/>
      <c r="H359" s="28"/>
      <c r="I359" s="28"/>
      <c r="J359" s="6"/>
      <c r="L359" s="6"/>
    </row>
    <row r="360" spans="2:12" s="38" customFormat="1" ht="17.100000000000001" customHeight="1" x14ac:dyDescent="0.3">
      <c r="B360" s="50" t="s">
        <v>332</v>
      </c>
      <c r="C360" s="51" t="s">
        <v>333</v>
      </c>
      <c r="D360" s="51">
        <f t="shared" ref="D360" si="44">D362+D361</f>
        <v>278433</v>
      </c>
      <c r="E360" s="51"/>
      <c r="F360" s="52">
        <f t="shared" si="41"/>
        <v>278433</v>
      </c>
      <c r="G360" s="55"/>
      <c r="H360" s="54">
        <f>SUM(H361:H362)</f>
        <v>324723</v>
      </c>
      <c r="I360" s="53"/>
      <c r="J360" s="54">
        <f>SUM(J361:J362)</f>
        <v>324723</v>
      </c>
      <c r="K360" s="73"/>
      <c r="L360" s="54">
        <f t="shared" si="38"/>
        <v>324723</v>
      </c>
    </row>
    <row r="361" spans="2:12" s="38" customFormat="1" ht="17.100000000000001" hidden="1" customHeight="1" x14ac:dyDescent="0.3">
      <c r="B361" s="37" t="s">
        <v>147</v>
      </c>
      <c r="C361" s="74" t="s">
        <v>334</v>
      </c>
      <c r="D361" s="22">
        <v>132869</v>
      </c>
      <c r="E361" s="22"/>
      <c r="F361" s="22">
        <f t="shared" si="41"/>
        <v>132869</v>
      </c>
      <c r="G361" s="28">
        <v>22090</v>
      </c>
      <c r="H361" s="33">
        <f>G361+D361</f>
        <v>154959</v>
      </c>
      <c r="I361" s="28"/>
      <c r="J361" s="6">
        <f t="shared" si="39"/>
        <v>154959</v>
      </c>
      <c r="L361" s="6">
        <f t="shared" si="38"/>
        <v>154959</v>
      </c>
    </row>
    <row r="362" spans="2:12" s="38" customFormat="1" ht="17.100000000000001" hidden="1" customHeight="1" x14ac:dyDescent="0.3">
      <c r="B362" s="37" t="s">
        <v>147</v>
      </c>
      <c r="C362" s="74" t="s">
        <v>335</v>
      </c>
      <c r="D362" s="21">
        <v>145564</v>
      </c>
      <c r="E362" s="21"/>
      <c r="F362" s="22">
        <f t="shared" si="41"/>
        <v>145564</v>
      </c>
      <c r="G362" s="28">
        <v>24200</v>
      </c>
      <c r="H362" s="33">
        <f>G362+D362</f>
        <v>169764</v>
      </c>
      <c r="I362" s="28"/>
      <c r="J362" s="6">
        <f t="shared" si="39"/>
        <v>169764</v>
      </c>
      <c r="L362" s="6">
        <f t="shared" si="38"/>
        <v>169764</v>
      </c>
    </row>
    <row r="363" spans="2:12" ht="17.100000000000001" customHeight="1" x14ac:dyDescent="0.3">
      <c r="B363" s="20"/>
      <c r="C363" s="21"/>
      <c r="D363" s="21"/>
      <c r="E363" s="21"/>
      <c r="F363" s="22"/>
      <c r="G363" s="23"/>
      <c r="H363" s="28"/>
      <c r="I363" s="23"/>
      <c r="J363" s="6"/>
    </row>
    <row r="364" spans="2:12" ht="17.100000000000001" customHeight="1" x14ac:dyDescent="0.3">
      <c r="B364" s="50" t="s">
        <v>336</v>
      </c>
      <c r="C364" s="51" t="s">
        <v>337</v>
      </c>
      <c r="D364" s="52">
        <f>SUM(D365:D369)</f>
        <v>809419</v>
      </c>
      <c r="E364" s="52"/>
      <c r="F364" s="52">
        <f t="shared" si="41"/>
        <v>809419</v>
      </c>
      <c r="G364" s="55"/>
      <c r="H364" s="54">
        <f>SUM(H365:H369)</f>
        <v>855219</v>
      </c>
      <c r="I364" s="53"/>
      <c r="J364" s="54">
        <f>SUM(J365:J369)</f>
        <v>855219</v>
      </c>
      <c r="K364" s="73"/>
      <c r="L364" s="54">
        <f t="shared" si="38"/>
        <v>855219</v>
      </c>
    </row>
    <row r="365" spans="2:12" ht="17.100000000000001" hidden="1" customHeight="1" x14ac:dyDescent="0.3">
      <c r="B365" s="20" t="s">
        <v>147</v>
      </c>
      <c r="C365" s="21" t="s">
        <v>338</v>
      </c>
      <c r="D365" s="22">
        <v>365430</v>
      </c>
      <c r="E365" s="22"/>
      <c r="F365" s="22">
        <f t="shared" si="41"/>
        <v>365430</v>
      </c>
      <c r="G365" s="23">
        <v>45800</v>
      </c>
      <c r="H365" s="6">
        <f t="shared" ref="H365:H392" si="45">G365+D365</f>
        <v>411230</v>
      </c>
      <c r="I365" s="23"/>
      <c r="J365" s="6">
        <f t="shared" si="39"/>
        <v>411230</v>
      </c>
      <c r="L365" s="6">
        <f t="shared" si="38"/>
        <v>411230</v>
      </c>
    </row>
    <row r="366" spans="2:12" ht="17.100000000000001" hidden="1" customHeight="1" x14ac:dyDescent="0.3">
      <c r="B366" s="20" t="s">
        <v>147</v>
      </c>
      <c r="C366" s="21" t="s">
        <v>339</v>
      </c>
      <c r="D366" s="21">
        <v>391584</v>
      </c>
      <c r="E366" s="21"/>
      <c r="F366" s="22">
        <f t="shared" si="41"/>
        <v>391584</v>
      </c>
      <c r="G366" s="23"/>
      <c r="H366" s="6">
        <f t="shared" si="45"/>
        <v>391584</v>
      </c>
      <c r="I366" s="23"/>
      <c r="J366" s="6">
        <f t="shared" si="39"/>
        <v>391584</v>
      </c>
      <c r="L366" s="6">
        <f t="shared" si="38"/>
        <v>391584</v>
      </c>
    </row>
    <row r="367" spans="2:12" ht="17.100000000000001" hidden="1" customHeight="1" x14ac:dyDescent="0.3">
      <c r="B367" s="20" t="s">
        <v>184</v>
      </c>
      <c r="C367" s="21" t="s">
        <v>340</v>
      </c>
      <c r="D367" s="21">
        <v>40000</v>
      </c>
      <c r="E367" s="21"/>
      <c r="F367" s="22">
        <f t="shared" si="41"/>
        <v>40000</v>
      </c>
      <c r="G367" s="23"/>
      <c r="H367" s="6">
        <f t="shared" si="45"/>
        <v>40000</v>
      </c>
      <c r="I367" s="23"/>
      <c r="J367" s="6">
        <f t="shared" si="39"/>
        <v>40000</v>
      </c>
      <c r="L367" s="6">
        <f t="shared" si="38"/>
        <v>40000</v>
      </c>
    </row>
    <row r="368" spans="2:12" ht="17.100000000000001" hidden="1" customHeight="1" x14ac:dyDescent="0.3">
      <c r="B368" s="75" t="s">
        <v>184</v>
      </c>
      <c r="C368" s="21" t="s">
        <v>341</v>
      </c>
      <c r="D368" s="21">
        <v>9700</v>
      </c>
      <c r="E368" s="21"/>
      <c r="F368" s="22">
        <f t="shared" si="41"/>
        <v>9700</v>
      </c>
      <c r="G368" s="23"/>
      <c r="H368" s="6">
        <f t="shared" si="45"/>
        <v>9700</v>
      </c>
      <c r="I368" s="23"/>
      <c r="J368" s="6">
        <f t="shared" si="39"/>
        <v>9700</v>
      </c>
      <c r="L368" s="6">
        <f t="shared" si="38"/>
        <v>9700</v>
      </c>
    </row>
    <row r="369" spans="2:14" ht="17.100000000000001" hidden="1" customHeight="1" x14ac:dyDescent="0.3">
      <c r="B369" s="20" t="s">
        <v>147</v>
      </c>
      <c r="C369" s="21" t="s">
        <v>342</v>
      </c>
      <c r="D369" s="21">
        <v>2705</v>
      </c>
      <c r="E369" s="21"/>
      <c r="F369" s="22">
        <f t="shared" si="41"/>
        <v>2705</v>
      </c>
      <c r="G369" s="23"/>
      <c r="H369" s="6">
        <f t="shared" si="45"/>
        <v>2705</v>
      </c>
      <c r="I369" s="23"/>
      <c r="J369" s="6">
        <f t="shared" si="39"/>
        <v>2705</v>
      </c>
      <c r="L369" s="6">
        <f t="shared" si="38"/>
        <v>2705</v>
      </c>
    </row>
    <row r="370" spans="2:14" ht="17.100000000000001" customHeight="1" x14ac:dyDescent="0.3">
      <c r="B370" s="20"/>
      <c r="C370" s="21"/>
      <c r="D370" s="21"/>
      <c r="E370" s="21"/>
      <c r="F370" s="22"/>
      <c r="G370" s="23"/>
      <c r="H370" s="6"/>
      <c r="I370" s="23"/>
      <c r="J370" s="6"/>
    </row>
    <row r="371" spans="2:14" ht="17.100000000000001" customHeight="1" x14ac:dyDescent="0.3">
      <c r="B371" s="50" t="s">
        <v>343</v>
      </c>
      <c r="C371" s="51" t="s">
        <v>344</v>
      </c>
      <c r="D371" s="51">
        <f>SUM(D372:D373)</f>
        <v>8200</v>
      </c>
      <c r="E371" s="51"/>
      <c r="F371" s="52">
        <f t="shared" si="41"/>
        <v>8200</v>
      </c>
      <c r="G371" s="53"/>
      <c r="H371" s="54">
        <f t="shared" si="45"/>
        <v>8200</v>
      </c>
      <c r="I371" s="53"/>
      <c r="J371" s="54">
        <f>SUM(J372:J373)</f>
        <v>8200</v>
      </c>
      <c r="K371" s="60"/>
      <c r="L371" s="54">
        <f t="shared" si="38"/>
        <v>8200</v>
      </c>
    </row>
    <row r="372" spans="2:14" ht="17.100000000000001" hidden="1" customHeight="1" x14ac:dyDescent="0.3">
      <c r="B372" s="20" t="s">
        <v>147</v>
      </c>
      <c r="C372" s="21" t="s">
        <v>345</v>
      </c>
      <c r="D372" s="21">
        <v>1200</v>
      </c>
      <c r="E372" s="21"/>
      <c r="F372" s="22">
        <f t="shared" si="41"/>
        <v>1200</v>
      </c>
      <c r="G372" s="23"/>
      <c r="H372" s="6">
        <f t="shared" si="45"/>
        <v>1200</v>
      </c>
      <c r="I372" s="23"/>
      <c r="J372" s="6">
        <f t="shared" si="39"/>
        <v>1200</v>
      </c>
      <c r="L372" s="6">
        <f t="shared" si="38"/>
        <v>1200</v>
      </c>
    </row>
    <row r="373" spans="2:14" ht="17.100000000000001" hidden="1" customHeight="1" x14ac:dyDescent="0.3">
      <c r="B373" s="41" t="s">
        <v>147</v>
      </c>
      <c r="C373" s="31" t="s">
        <v>346</v>
      </c>
      <c r="D373" s="31">
        <v>7000</v>
      </c>
      <c r="E373" s="31"/>
      <c r="F373" s="22">
        <f t="shared" si="41"/>
        <v>7000</v>
      </c>
      <c r="G373" s="23"/>
      <c r="H373" s="6">
        <f t="shared" si="45"/>
        <v>7000</v>
      </c>
      <c r="I373" s="23"/>
      <c r="J373" s="6">
        <f t="shared" si="39"/>
        <v>7000</v>
      </c>
      <c r="L373" s="6">
        <f t="shared" si="38"/>
        <v>7000</v>
      </c>
    </row>
    <row r="374" spans="2:14" ht="17.100000000000001" customHeight="1" x14ac:dyDescent="0.3">
      <c r="B374" s="20"/>
      <c r="C374" s="21"/>
      <c r="D374" s="21"/>
      <c r="E374" s="21"/>
      <c r="F374" s="22"/>
      <c r="G374" s="23"/>
      <c r="H374" s="6"/>
      <c r="I374" s="23"/>
      <c r="J374" s="6"/>
    </row>
    <row r="375" spans="2:14" ht="17.100000000000001" customHeight="1" x14ac:dyDescent="0.3">
      <c r="B375" s="50" t="s">
        <v>347</v>
      </c>
      <c r="C375" s="51" t="s">
        <v>348</v>
      </c>
      <c r="D375" s="51">
        <f>SUM(D376:D380)</f>
        <v>7050</v>
      </c>
      <c r="E375" s="51"/>
      <c r="F375" s="52">
        <f t="shared" si="41"/>
        <v>7050</v>
      </c>
      <c r="G375" s="53"/>
      <c r="H375" s="54">
        <f>SUM(H376:H380)</f>
        <v>17706</v>
      </c>
      <c r="I375" s="53"/>
      <c r="J375" s="54">
        <f>SUM(J376:J380)</f>
        <v>17706</v>
      </c>
      <c r="K375" s="73"/>
      <c r="L375" s="54">
        <f>SUM(L376:L380)</f>
        <v>35546</v>
      </c>
    </row>
    <row r="376" spans="2:14" ht="17.100000000000001" customHeight="1" x14ac:dyDescent="0.3">
      <c r="B376" s="20" t="s">
        <v>100</v>
      </c>
      <c r="C376" s="21" t="s">
        <v>349</v>
      </c>
      <c r="D376" s="21">
        <v>1000</v>
      </c>
      <c r="E376" s="21"/>
      <c r="F376" s="22">
        <f t="shared" si="41"/>
        <v>1000</v>
      </c>
      <c r="G376" s="23"/>
      <c r="H376" s="6">
        <f t="shared" si="45"/>
        <v>1000</v>
      </c>
      <c r="I376" s="23"/>
      <c r="J376" s="6">
        <f t="shared" si="39"/>
        <v>1000</v>
      </c>
      <c r="L376" s="6">
        <f t="shared" si="38"/>
        <v>1000</v>
      </c>
    </row>
    <row r="377" spans="2:14" ht="17.100000000000001" customHeight="1" x14ac:dyDescent="0.3">
      <c r="B377" s="20" t="s">
        <v>100</v>
      </c>
      <c r="C377" s="21" t="s">
        <v>350</v>
      </c>
      <c r="D377" s="21">
        <v>6000</v>
      </c>
      <c r="E377" s="21"/>
      <c r="F377" s="22">
        <f t="shared" si="41"/>
        <v>6000</v>
      </c>
      <c r="G377" s="23"/>
      <c r="H377" s="6">
        <f t="shared" si="45"/>
        <v>6000</v>
      </c>
      <c r="I377" s="23"/>
      <c r="J377" s="6">
        <f t="shared" si="39"/>
        <v>6000</v>
      </c>
      <c r="L377" s="6">
        <f t="shared" si="38"/>
        <v>6000</v>
      </c>
    </row>
    <row r="378" spans="2:14" ht="17.100000000000001" customHeight="1" x14ac:dyDescent="0.3">
      <c r="B378" s="20" t="s">
        <v>301</v>
      </c>
      <c r="C378" s="21" t="s">
        <v>351</v>
      </c>
      <c r="D378" s="21"/>
      <c r="E378" s="21"/>
      <c r="F378" s="22"/>
      <c r="G378" s="23">
        <v>10656</v>
      </c>
      <c r="H378" s="6">
        <f t="shared" si="45"/>
        <v>10656</v>
      </c>
      <c r="I378" s="23"/>
      <c r="J378" s="6">
        <f t="shared" si="39"/>
        <v>10656</v>
      </c>
      <c r="L378" s="6">
        <f t="shared" si="38"/>
        <v>10656</v>
      </c>
    </row>
    <row r="379" spans="2:14" ht="17.100000000000001" customHeight="1" x14ac:dyDescent="0.3">
      <c r="B379" s="20" t="s">
        <v>147</v>
      </c>
      <c r="C379" s="21" t="s">
        <v>352</v>
      </c>
      <c r="D379" s="21"/>
      <c r="E379" s="21"/>
      <c r="F379" s="22"/>
      <c r="G379" s="23"/>
      <c r="H379" s="6"/>
      <c r="I379" s="23"/>
      <c r="J379" s="6"/>
      <c r="K379" s="6">
        <v>17840</v>
      </c>
      <c r="L379" s="6">
        <f t="shared" si="38"/>
        <v>17840</v>
      </c>
    </row>
    <row r="380" spans="2:14" ht="17.100000000000001" customHeight="1" x14ac:dyDescent="0.3">
      <c r="B380" s="20" t="s">
        <v>147</v>
      </c>
      <c r="C380" s="21" t="s">
        <v>353</v>
      </c>
      <c r="D380" s="21">
        <v>50</v>
      </c>
      <c r="E380" s="21"/>
      <c r="F380" s="22">
        <f t="shared" si="41"/>
        <v>50</v>
      </c>
      <c r="G380" s="23"/>
      <c r="H380" s="6">
        <f t="shared" si="45"/>
        <v>50</v>
      </c>
      <c r="I380" s="23"/>
      <c r="J380" s="6">
        <f t="shared" si="39"/>
        <v>50</v>
      </c>
      <c r="L380" s="6">
        <f t="shared" si="38"/>
        <v>50</v>
      </c>
    </row>
    <row r="381" spans="2:14" ht="17.100000000000001" customHeight="1" x14ac:dyDescent="0.3">
      <c r="B381" s="20"/>
      <c r="C381" s="21"/>
      <c r="D381" s="21"/>
      <c r="E381" s="21"/>
      <c r="F381" s="22"/>
      <c r="G381" s="23"/>
      <c r="H381" s="6"/>
      <c r="I381" s="23"/>
      <c r="J381" s="6"/>
    </row>
    <row r="382" spans="2:14" ht="17.100000000000001" customHeight="1" x14ac:dyDescent="0.3">
      <c r="B382" s="76"/>
      <c r="C382" s="51" t="s">
        <v>354</v>
      </c>
      <c r="D382" s="52">
        <f>D375+D371+D364+D360+D353+D350+D344+D341+D299+D285+D280+D261+D258+D254+D250+D246+D241+D217+D210+D205+D198+D191+D187+D173+D170+D167+D161+D157+D153+D147+D94</f>
        <v>9617086</v>
      </c>
      <c r="E382" s="52"/>
      <c r="F382" s="52">
        <f>F375+F371+F364+F360+F353+F350+F344+F341+F299+F285+F280+F261+F258+F254+F250+F246+F241+F217+F210+F205+F198+F191+F187+F173+F170+F167+F161+F157+F153+F147+F94</f>
        <v>9653928</v>
      </c>
      <c r="G382" s="77"/>
      <c r="H382" s="54">
        <f>H375+H371+H364+H360+H353+H350+H344+H341+H299+H285+H280+H261+H258+H254+H250+H246+H241+H217+H210+H205+H198+H191+H187+H173+H170+H167+H161+H157+H153+H94+H147</f>
        <v>10100372</v>
      </c>
      <c r="I382" s="78"/>
      <c r="J382" s="54">
        <f>J375+J371+J364+J360+J353+J350+J344+J341+J299+J285+J280+J261+J258+J254+J250+J246+J241+J217+J210+J205+J198+J191+J187+J173+J170+J167+J161+J157+J153+J147+J94</f>
        <v>10263372</v>
      </c>
      <c r="K382" s="73"/>
      <c r="L382" s="54">
        <f>L375+L371+L364+L360+L353+L350+L344+L341+L285+L280+L261+L258+L254+L250+L246+L241+L217+L210+L205+L198+L191+L187+L173+L170+L167+L161+L157+L153+L147+L94+L299</f>
        <v>10288529</v>
      </c>
      <c r="N382" s="32"/>
    </row>
    <row r="383" spans="2:14" ht="17.100000000000001" customHeight="1" x14ac:dyDescent="0.3">
      <c r="B383" s="20"/>
      <c r="C383" s="21"/>
      <c r="D383" s="21"/>
      <c r="E383" s="21"/>
      <c r="F383" s="22"/>
      <c r="G383" s="28"/>
      <c r="H383" s="6"/>
      <c r="I383" s="28"/>
      <c r="J383" s="6"/>
    </row>
    <row r="384" spans="2:14" ht="17.100000000000001" customHeight="1" x14ac:dyDescent="0.3">
      <c r="B384" s="24"/>
      <c r="C384" s="9" t="s">
        <v>355</v>
      </c>
      <c r="D384" s="21"/>
      <c r="E384" s="21"/>
      <c r="F384" s="22"/>
      <c r="G384" s="28"/>
      <c r="H384" s="6"/>
      <c r="I384" s="28"/>
      <c r="J384" s="6"/>
    </row>
    <row r="385" spans="2:14" ht="17.100000000000001" customHeight="1" x14ac:dyDescent="0.3">
      <c r="B385" s="20"/>
      <c r="C385" s="21"/>
      <c r="D385" s="21"/>
      <c r="E385" s="21"/>
      <c r="F385" s="22"/>
      <c r="G385" s="28"/>
      <c r="H385" s="6"/>
      <c r="I385" s="28"/>
      <c r="J385" s="6"/>
    </row>
    <row r="386" spans="2:14" ht="17.100000000000001" customHeight="1" x14ac:dyDescent="0.3">
      <c r="B386" s="79" t="s">
        <v>356</v>
      </c>
      <c r="C386" s="80" t="s">
        <v>357</v>
      </c>
      <c r="D386" s="80">
        <f>SUM(D387:D392)</f>
        <v>198000</v>
      </c>
      <c r="E386" s="80"/>
      <c r="F386" s="81">
        <f t="shared" si="41"/>
        <v>198000</v>
      </c>
      <c r="G386" s="82"/>
      <c r="H386" s="83">
        <f>SUM(H387:H392)</f>
        <v>198000</v>
      </c>
      <c r="I386" s="82"/>
      <c r="J386" s="83">
        <f>SUM(J387:J392)</f>
        <v>198000</v>
      </c>
      <c r="K386" s="84"/>
      <c r="L386" s="83">
        <f>SUM(L387:L392)</f>
        <v>198000</v>
      </c>
    </row>
    <row r="387" spans="2:14" ht="17.100000000000001" hidden="1" customHeight="1" x14ac:dyDescent="0.3">
      <c r="B387" s="41" t="s">
        <v>358</v>
      </c>
      <c r="C387" s="31" t="s">
        <v>359</v>
      </c>
      <c r="D387" s="31">
        <v>30000</v>
      </c>
      <c r="E387" s="31"/>
      <c r="F387" s="22">
        <f t="shared" si="41"/>
        <v>30000</v>
      </c>
      <c r="G387" s="23"/>
      <c r="H387" s="6">
        <f t="shared" si="45"/>
        <v>30000</v>
      </c>
      <c r="I387" s="23"/>
      <c r="J387" s="6">
        <f t="shared" si="39"/>
        <v>30000</v>
      </c>
      <c r="L387" s="6">
        <f t="shared" si="38"/>
        <v>30000</v>
      </c>
      <c r="N387" s="32"/>
    </row>
    <row r="388" spans="2:14" ht="17.100000000000001" hidden="1" customHeight="1" x14ac:dyDescent="0.3">
      <c r="B388" s="85" t="s">
        <v>358</v>
      </c>
      <c r="C388" s="86" t="s">
        <v>360</v>
      </c>
      <c r="D388" s="31">
        <v>80000</v>
      </c>
      <c r="E388" s="31"/>
      <c r="F388" s="22">
        <f t="shared" si="41"/>
        <v>80000</v>
      </c>
      <c r="G388" s="23"/>
      <c r="H388" s="6">
        <f t="shared" si="45"/>
        <v>80000</v>
      </c>
      <c r="I388" s="23"/>
      <c r="J388" s="6">
        <f t="shared" si="39"/>
        <v>80000</v>
      </c>
      <c r="L388" s="6">
        <f t="shared" si="38"/>
        <v>80000</v>
      </c>
    </row>
    <row r="389" spans="2:14" ht="17.100000000000001" hidden="1" customHeight="1" x14ac:dyDescent="0.3">
      <c r="B389" s="20" t="s">
        <v>358</v>
      </c>
      <c r="C389" s="21" t="s">
        <v>361</v>
      </c>
      <c r="D389" s="21">
        <v>55000</v>
      </c>
      <c r="E389" s="21"/>
      <c r="F389" s="22">
        <f t="shared" si="41"/>
        <v>55000</v>
      </c>
      <c r="G389" s="23"/>
      <c r="H389" s="6">
        <f t="shared" si="45"/>
        <v>55000</v>
      </c>
      <c r="I389" s="23"/>
      <c r="J389" s="6">
        <f t="shared" si="39"/>
        <v>55000</v>
      </c>
      <c r="L389" s="6">
        <f t="shared" si="38"/>
        <v>55000</v>
      </c>
    </row>
    <row r="390" spans="2:14" ht="17.100000000000001" hidden="1" customHeight="1" x14ac:dyDescent="0.3">
      <c r="B390" s="20" t="s">
        <v>358</v>
      </c>
      <c r="C390" s="21" t="s">
        <v>362</v>
      </c>
      <c r="D390" s="21">
        <v>5000</v>
      </c>
      <c r="E390" s="21"/>
      <c r="F390" s="22">
        <f t="shared" si="41"/>
        <v>5000</v>
      </c>
      <c r="G390" s="23"/>
      <c r="H390" s="6">
        <f t="shared" si="45"/>
        <v>5000</v>
      </c>
      <c r="I390" s="23"/>
      <c r="J390" s="6">
        <f t="shared" si="39"/>
        <v>5000</v>
      </c>
      <c r="L390" s="6">
        <f t="shared" si="38"/>
        <v>5000</v>
      </c>
    </row>
    <row r="391" spans="2:14" ht="17.100000000000001" hidden="1" customHeight="1" x14ac:dyDescent="0.3">
      <c r="B391" s="20" t="s">
        <v>358</v>
      </c>
      <c r="C391" s="21" t="s">
        <v>363</v>
      </c>
      <c r="D391" s="21">
        <v>3000</v>
      </c>
      <c r="E391" s="21"/>
      <c r="F391" s="22">
        <f t="shared" si="41"/>
        <v>3000</v>
      </c>
      <c r="G391" s="23"/>
      <c r="H391" s="6">
        <f t="shared" si="45"/>
        <v>3000</v>
      </c>
      <c r="I391" s="23"/>
      <c r="J391" s="6">
        <f t="shared" si="39"/>
        <v>3000</v>
      </c>
      <c r="L391" s="6">
        <f t="shared" si="38"/>
        <v>3000</v>
      </c>
    </row>
    <row r="392" spans="2:14" ht="17.100000000000001" hidden="1" customHeight="1" x14ac:dyDescent="0.3">
      <c r="B392" s="20" t="s">
        <v>358</v>
      </c>
      <c r="C392" s="21" t="s">
        <v>364</v>
      </c>
      <c r="D392" s="21">
        <v>25000</v>
      </c>
      <c r="E392" s="21"/>
      <c r="F392" s="22">
        <f t="shared" si="41"/>
        <v>25000</v>
      </c>
      <c r="G392" s="23"/>
      <c r="H392" s="6">
        <f t="shared" si="45"/>
        <v>25000</v>
      </c>
      <c r="I392" s="23"/>
      <c r="J392" s="6">
        <f t="shared" si="39"/>
        <v>25000</v>
      </c>
      <c r="L392" s="6">
        <f t="shared" si="38"/>
        <v>25000</v>
      </c>
    </row>
    <row r="393" spans="2:14" ht="17.100000000000001" customHeight="1" x14ac:dyDescent="0.3">
      <c r="B393" s="20"/>
      <c r="C393" s="21"/>
      <c r="D393" s="21"/>
      <c r="E393" s="21"/>
      <c r="F393" s="22">
        <f t="shared" si="41"/>
        <v>0</v>
      </c>
      <c r="G393" s="23"/>
      <c r="H393" s="6"/>
      <c r="I393" s="23"/>
      <c r="J393" s="6"/>
    </row>
    <row r="394" spans="2:14" ht="17.100000000000001" customHeight="1" x14ac:dyDescent="0.3">
      <c r="B394" s="79" t="s">
        <v>365</v>
      </c>
      <c r="C394" s="80" t="s">
        <v>366</v>
      </c>
      <c r="D394" s="80">
        <f>SUM(D395:D408)</f>
        <v>587500</v>
      </c>
      <c r="E394" s="80"/>
      <c r="F394" s="81">
        <f>SUM(F395:F408)</f>
        <v>754850</v>
      </c>
      <c r="G394" s="82"/>
      <c r="H394" s="83">
        <f>SUM(H395:H408)</f>
        <v>752850</v>
      </c>
      <c r="I394" s="82"/>
      <c r="J394" s="83">
        <f>SUM(J395:J408)</f>
        <v>752850</v>
      </c>
      <c r="K394" s="87"/>
      <c r="L394" s="83">
        <f>SUM(L395:L408)</f>
        <v>752850</v>
      </c>
    </row>
    <row r="395" spans="2:14" ht="17.100000000000001" customHeight="1" x14ac:dyDescent="0.3">
      <c r="B395" s="20" t="s">
        <v>358</v>
      </c>
      <c r="C395" s="21" t="s">
        <v>367</v>
      </c>
      <c r="D395" s="21">
        <v>10000</v>
      </c>
      <c r="E395" s="21"/>
      <c r="F395" s="22">
        <f t="shared" si="41"/>
        <v>10000</v>
      </c>
      <c r="G395" s="23"/>
      <c r="H395" s="6">
        <f t="shared" ref="H395:H403" si="46">G395+D395</f>
        <v>10000</v>
      </c>
      <c r="I395" s="23"/>
      <c r="J395" s="6">
        <f t="shared" si="39"/>
        <v>10000</v>
      </c>
      <c r="L395" s="6">
        <f t="shared" ref="L395:L458" si="47">K395+J395</f>
        <v>10000</v>
      </c>
    </row>
    <row r="396" spans="2:14" ht="17.100000000000001" customHeight="1" x14ac:dyDescent="0.3">
      <c r="B396" s="85" t="s">
        <v>358</v>
      </c>
      <c r="C396" s="88" t="s">
        <v>368</v>
      </c>
      <c r="D396" s="31">
        <v>30000</v>
      </c>
      <c r="E396" s="31"/>
      <c r="F396" s="22">
        <f t="shared" si="41"/>
        <v>30000</v>
      </c>
      <c r="G396" s="23"/>
      <c r="H396" s="6">
        <f t="shared" si="46"/>
        <v>30000</v>
      </c>
      <c r="I396" s="23"/>
      <c r="J396" s="6">
        <f t="shared" si="39"/>
        <v>30000</v>
      </c>
      <c r="L396" s="6">
        <f t="shared" si="47"/>
        <v>30000</v>
      </c>
    </row>
    <row r="397" spans="2:14" ht="17.100000000000001" customHeight="1" x14ac:dyDescent="0.3">
      <c r="B397" s="85" t="s">
        <v>358</v>
      </c>
      <c r="C397" s="31" t="s">
        <v>369</v>
      </c>
      <c r="D397" s="31">
        <v>50000</v>
      </c>
      <c r="E397" s="31"/>
      <c r="F397" s="22">
        <f t="shared" si="41"/>
        <v>50000</v>
      </c>
      <c r="G397" s="89"/>
      <c r="H397" s="6">
        <f t="shared" si="46"/>
        <v>50000</v>
      </c>
      <c r="I397" s="23"/>
      <c r="J397" s="6">
        <f t="shared" si="39"/>
        <v>50000</v>
      </c>
      <c r="L397" s="6">
        <f t="shared" si="47"/>
        <v>50000</v>
      </c>
    </row>
    <row r="398" spans="2:14" ht="17.100000000000001" customHeight="1" x14ac:dyDescent="0.3">
      <c r="B398" s="41" t="s">
        <v>358</v>
      </c>
      <c r="C398" s="31" t="s">
        <v>370</v>
      </c>
      <c r="D398" s="31">
        <v>8000</v>
      </c>
      <c r="E398" s="31"/>
      <c r="F398" s="22">
        <f t="shared" si="41"/>
        <v>8000</v>
      </c>
      <c r="G398" s="23"/>
      <c r="H398" s="6">
        <f t="shared" si="46"/>
        <v>8000</v>
      </c>
      <c r="I398" s="23"/>
      <c r="J398" s="6">
        <f t="shared" si="39"/>
        <v>8000</v>
      </c>
      <c r="L398" s="6">
        <f t="shared" si="47"/>
        <v>8000</v>
      </c>
    </row>
    <row r="399" spans="2:14" ht="17.100000000000001" customHeight="1" x14ac:dyDescent="0.3">
      <c r="B399" s="41" t="s">
        <v>358</v>
      </c>
      <c r="C399" s="31" t="s">
        <v>371</v>
      </c>
      <c r="D399" s="31">
        <v>20000</v>
      </c>
      <c r="E399" s="31"/>
      <c r="F399" s="22">
        <f t="shared" si="41"/>
        <v>20000</v>
      </c>
      <c r="G399" s="23"/>
      <c r="H399" s="6">
        <f t="shared" si="46"/>
        <v>20000</v>
      </c>
      <c r="I399" s="23"/>
      <c r="J399" s="6">
        <f t="shared" si="39"/>
        <v>20000</v>
      </c>
      <c r="L399" s="6">
        <f t="shared" si="47"/>
        <v>20000</v>
      </c>
    </row>
    <row r="400" spans="2:14" ht="17.100000000000001" customHeight="1" x14ac:dyDescent="0.3">
      <c r="B400" s="41" t="s">
        <v>358</v>
      </c>
      <c r="C400" s="31" t="s">
        <v>372</v>
      </c>
      <c r="D400" s="31">
        <v>14500</v>
      </c>
      <c r="E400" s="31"/>
      <c r="F400" s="22">
        <f t="shared" si="41"/>
        <v>14500</v>
      </c>
      <c r="G400" s="23"/>
      <c r="H400" s="6">
        <f t="shared" si="46"/>
        <v>14500</v>
      </c>
      <c r="I400" s="23"/>
      <c r="J400" s="6">
        <f t="shared" si="39"/>
        <v>14500</v>
      </c>
      <c r="L400" s="6">
        <f t="shared" si="47"/>
        <v>14500</v>
      </c>
    </row>
    <row r="401" spans="2:12" ht="17.100000000000001" customHeight="1" x14ac:dyDescent="0.3">
      <c r="B401" s="41" t="s">
        <v>358</v>
      </c>
      <c r="C401" s="31" t="s">
        <v>373</v>
      </c>
      <c r="D401" s="31">
        <v>2000</v>
      </c>
      <c r="E401" s="31"/>
      <c r="F401" s="22">
        <f t="shared" si="41"/>
        <v>2000</v>
      </c>
      <c r="G401" s="28">
        <v>-2000</v>
      </c>
      <c r="H401" s="6">
        <f t="shared" si="46"/>
        <v>0</v>
      </c>
      <c r="I401" s="23"/>
      <c r="J401" s="6">
        <f t="shared" ref="J401:J461" si="48">I401+H401</f>
        <v>0</v>
      </c>
      <c r="L401" s="6">
        <f t="shared" si="47"/>
        <v>0</v>
      </c>
    </row>
    <row r="402" spans="2:12" ht="17.100000000000001" customHeight="1" x14ac:dyDescent="0.3">
      <c r="B402" s="20" t="s">
        <v>358</v>
      </c>
      <c r="C402" s="21" t="s">
        <v>374</v>
      </c>
      <c r="D402" s="21">
        <v>8000</v>
      </c>
      <c r="E402" s="21"/>
      <c r="F402" s="22">
        <f t="shared" si="41"/>
        <v>8000</v>
      </c>
      <c r="G402" s="23"/>
      <c r="H402" s="6">
        <f t="shared" si="46"/>
        <v>8000</v>
      </c>
      <c r="I402" s="23"/>
      <c r="J402" s="6">
        <f t="shared" si="48"/>
        <v>8000</v>
      </c>
      <c r="L402" s="6">
        <f t="shared" si="47"/>
        <v>8000</v>
      </c>
    </row>
    <row r="403" spans="2:12" ht="17.100000000000001" customHeight="1" x14ac:dyDescent="0.3">
      <c r="B403" s="20" t="s">
        <v>358</v>
      </c>
      <c r="C403" s="21" t="s">
        <v>375</v>
      </c>
      <c r="D403" s="21">
        <v>80000</v>
      </c>
      <c r="E403" s="21"/>
      <c r="F403" s="22">
        <f t="shared" si="41"/>
        <v>80000</v>
      </c>
      <c r="G403" s="23"/>
      <c r="H403" s="6">
        <f t="shared" si="46"/>
        <v>80000</v>
      </c>
      <c r="I403" s="23"/>
      <c r="J403" s="6">
        <f t="shared" si="48"/>
        <v>80000</v>
      </c>
      <c r="K403" s="64"/>
      <c r="L403" s="6">
        <f t="shared" si="47"/>
        <v>80000</v>
      </c>
    </row>
    <row r="404" spans="2:12" ht="17.100000000000001" customHeight="1" x14ac:dyDescent="0.3">
      <c r="B404" s="20" t="s">
        <v>358</v>
      </c>
      <c r="C404" s="21" t="s">
        <v>376</v>
      </c>
      <c r="D404" s="21"/>
      <c r="E404" s="21">
        <v>167350</v>
      </c>
      <c r="F404" s="22">
        <f t="shared" si="41"/>
        <v>167350</v>
      </c>
      <c r="G404" s="90"/>
      <c r="H404" s="6">
        <f>G404+F404</f>
        <v>167350</v>
      </c>
      <c r="I404" s="23"/>
      <c r="J404" s="6">
        <f t="shared" si="48"/>
        <v>167350</v>
      </c>
      <c r="K404" s="64"/>
      <c r="L404" s="6">
        <f t="shared" si="47"/>
        <v>167350</v>
      </c>
    </row>
    <row r="405" spans="2:12" ht="17.100000000000001" customHeight="1" x14ac:dyDescent="0.3">
      <c r="B405" s="20" t="s">
        <v>358</v>
      </c>
      <c r="C405" s="21" t="s">
        <v>377</v>
      </c>
      <c r="D405" s="21">
        <v>80000</v>
      </c>
      <c r="E405" s="21"/>
      <c r="F405" s="22">
        <f t="shared" si="41"/>
        <v>80000</v>
      </c>
      <c r="G405" s="23"/>
      <c r="H405" s="6">
        <f>G405+D405</f>
        <v>80000</v>
      </c>
      <c r="I405" s="23"/>
      <c r="J405" s="6">
        <f t="shared" si="48"/>
        <v>80000</v>
      </c>
      <c r="L405" s="6">
        <f t="shared" si="47"/>
        <v>80000</v>
      </c>
    </row>
    <row r="406" spans="2:12" ht="17.100000000000001" customHeight="1" x14ac:dyDescent="0.3">
      <c r="B406" s="20" t="s">
        <v>358</v>
      </c>
      <c r="C406" s="21" t="s">
        <v>378</v>
      </c>
      <c r="D406" s="21">
        <v>160000</v>
      </c>
      <c r="E406" s="21"/>
      <c r="F406" s="22">
        <f t="shared" si="41"/>
        <v>160000</v>
      </c>
      <c r="G406" s="89"/>
      <c r="H406" s="6">
        <f>G406+D406</f>
        <v>160000</v>
      </c>
      <c r="I406" s="23"/>
      <c r="J406" s="6">
        <f t="shared" si="48"/>
        <v>160000</v>
      </c>
      <c r="K406" s="64"/>
      <c r="L406" s="6">
        <f t="shared" si="47"/>
        <v>160000</v>
      </c>
    </row>
    <row r="407" spans="2:12" ht="17.100000000000001" customHeight="1" x14ac:dyDescent="0.3">
      <c r="B407" s="20" t="s">
        <v>358</v>
      </c>
      <c r="C407" s="21" t="s">
        <v>379</v>
      </c>
      <c r="D407" s="21">
        <v>65000</v>
      </c>
      <c r="E407" s="21"/>
      <c r="F407" s="22">
        <f t="shared" ref="F407:F475" si="49">E407+D407</f>
        <v>65000</v>
      </c>
      <c r="G407" s="89"/>
      <c r="H407" s="6">
        <f>G407+D407</f>
        <v>65000</v>
      </c>
      <c r="I407" s="23"/>
      <c r="J407" s="6">
        <f t="shared" si="48"/>
        <v>65000</v>
      </c>
      <c r="L407" s="6">
        <f t="shared" si="47"/>
        <v>65000</v>
      </c>
    </row>
    <row r="408" spans="2:12" ht="17.100000000000001" customHeight="1" x14ac:dyDescent="0.3">
      <c r="B408" s="20" t="s">
        <v>358</v>
      </c>
      <c r="C408" s="21" t="s">
        <v>380</v>
      </c>
      <c r="D408" s="21">
        <v>60000</v>
      </c>
      <c r="E408" s="21"/>
      <c r="F408" s="22">
        <f t="shared" si="49"/>
        <v>60000</v>
      </c>
      <c r="G408" s="89"/>
      <c r="H408" s="6">
        <f>G408+D408</f>
        <v>60000</v>
      </c>
      <c r="I408" s="23"/>
      <c r="J408" s="6">
        <f t="shared" si="48"/>
        <v>60000</v>
      </c>
      <c r="L408" s="6">
        <f t="shared" si="47"/>
        <v>60000</v>
      </c>
    </row>
    <row r="409" spans="2:12" ht="17.100000000000001" customHeight="1" x14ac:dyDescent="0.3">
      <c r="B409" s="20"/>
      <c r="C409" s="21"/>
      <c r="D409" s="21"/>
      <c r="E409" s="21"/>
      <c r="F409" s="22"/>
      <c r="G409" s="23"/>
      <c r="H409" s="6"/>
      <c r="I409" s="23"/>
      <c r="J409" s="6"/>
    </row>
    <row r="410" spans="2:12" ht="17.100000000000001" customHeight="1" x14ac:dyDescent="0.3">
      <c r="B410" s="91" t="s">
        <v>381</v>
      </c>
      <c r="C410" s="92" t="s">
        <v>191</v>
      </c>
      <c r="D410" s="80">
        <f>SUM(D411:D416)</f>
        <v>56000</v>
      </c>
      <c r="E410" s="80"/>
      <c r="F410" s="81">
        <f t="shared" si="49"/>
        <v>56000</v>
      </c>
      <c r="G410" s="82"/>
      <c r="H410" s="83">
        <f>SUM(H411:H415)</f>
        <v>151000</v>
      </c>
      <c r="I410" s="93"/>
      <c r="J410" s="83">
        <f t="shared" si="48"/>
        <v>151000</v>
      </c>
      <c r="K410" s="94"/>
      <c r="L410" s="81">
        <f>SUM(L411:L415)</f>
        <v>151000</v>
      </c>
    </row>
    <row r="411" spans="2:12" ht="17.100000000000001" hidden="1" customHeight="1" x14ac:dyDescent="0.3">
      <c r="B411" s="95" t="s">
        <v>358</v>
      </c>
      <c r="C411" s="21" t="s">
        <v>382</v>
      </c>
      <c r="D411" s="21">
        <v>5000</v>
      </c>
      <c r="E411" s="21"/>
      <c r="F411" s="22">
        <f t="shared" si="49"/>
        <v>5000</v>
      </c>
      <c r="G411" s="23"/>
      <c r="H411" s="6">
        <f>G411+D411</f>
        <v>5000</v>
      </c>
      <c r="I411" s="8"/>
      <c r="J411" s="6">
        <f t="shared" si="48"/>
        <v>5000</v>
      </c>
      <c r="L411" s="6">
        <f t="shared" si="47"/>
        <v>5000</v>
      </c>
    </row>
    <row r="412" spans="2:12" ht="17.100000000000001" hidden="1" customHeight="1" x14ac:dyDescent="0.3">
      <c r="B412" s="95" t="s">
        <v>358</v>
      </c>
      <c r="C412" s="21" t="s">
        <v>383</v>
      </c>
      <c r="D412" s="21">
        <v>20000</v>
      </c>
      <c r="E412" s="21"/>
      <c r="F412" s="22">
        <f t="shared" si="49"/>
        <v>20000</v>
      </c>
      <c r="G412" s="23"/>
      <c r="H412" s="6">
        <f>G412+D412</f>
        <v>20000</v>
      </c>
      <c r="I412" s="8"/>
      <c r="J412" s="6">
        <f t="shared" si="48"/>
        <v>20000</v>
      </c>
      <c r="L412" s="6">
        <f t="shared" si="47"/>
        <v>20000</v>
      </c>
    </row>
    <row r="413" spans="2:12" ht="17.100000000000001" hidden="1" customHeight="1" x14ac:dyDescent="0.3">
      <c r="B413" s="96" t="s">
        <v>358</v>
      </c>
      <c r="C413" s="86" t="s">
        <v>384</v>
      </c>
      <c r="D413" s="31">
        <v>30000</v>
      </c>
      <c r="E413" s="31"/>
      <c r="F413" s="22">
        <f t="shared" si="49"/>
        <v>30000</v>
      </c>
      <c r="G413" s="97">
        <v>-30000</v>
      </c>
      <c r="H413" s="6">
        <f>G413+D413</f>
        <v>0</v>
      </c>
      <c r="I413" s="8"/>
      <c r="J413" s="6">
        <f t="shared" si="48"/>
        <v>0</v>
      </c>
      <c r="L413" s="6">
        <f t="shared" si="47"/>
        <v>0</v>
      </c>
    </row>
    <row r="414" spans="2:12" ht="17.100000000000001" hidden="1" customHeight="1" x14ac:dyDescent="0.3">
      <c r="B414" s="98" t="s">
        <v>358</v>
      </c>
      <c r="C414" s="21" t="s">
        <v>385</v>
      </c>
      <c r="D414" s="31"/>
      <c r="E414" s="31"/>
      <c r="F414" s="22"/>
      <c r="G414" s="97">
        <v>125000</v>
      </c>
      <c r="H414" s="6">
        <f>G414+D414</f>
        <v>125000</v>
      </c>
      <c r="I414" s="8"/>
      <c r="J414" s="6">
        <f t="shared" si="48"/>
        <v>125000</v>
      </c>
      <c r="L414" s="6">
        <f t="shared" si="47"/>
        <v>125000</v>
      </c>
    </row>
    <row r="415" spans="2:12" ht="17.100000000000001" hidden="1" customHeight="1" x14ac:dyDescent="0.3">
      <c r="B415" s="96" t="s">
        <v>358</v>
      </c>
      <c r="C415" s="86" t="s">
        <v>386</v>
      </c>
      <c r="D415" s="31">
        <v>1000</v>
      </c>
      <c r="E415" s="31"/>
      <c r="F415" s="22">
        <f t="shared" si="49"/>
        <v>1000</v>
      </c>
      <c r="G415" s="23"/>
      <c r="H415" s="6">
        <f>G415+D415</f>
        <v>1000</v>
      </c>
      <c r="I415" s="8"/>
      <c r="J415" s="6">
        <f t="shared" si="48"/>
        <v>1000</v>
      </c>
      <c r="L415" s="6">
        <f t="shared" si="47"/>
        <v>1000</v>
      </c>
    </row>
    <row r="416" spans="2:12" ht="17.100000000000001" hidden="1" customHeight="1" x14ac:dyDescent="0.3">
      <c r="B416" s="96"/>
      <c r="C416" s="86" t="s">
        <v>387</v>
      </c>
      <c r="D416" s="62"/>
      <c r="E416" s="62"/>
      <c r="F416" s="22"/>
      <c r="G416" s="23"/>
      <c r="H416" s="6"/>
      <c r="I416" s="8"/>
      <c r="J416" s="6"/>
    </row>
    <row r="417" spans="2:12" ht="17.100000000000001" customHeight="1" x14ac:dyDescent="0.3">
      <c r="B417" s="20"/>
      <c r="C417" s="21"/>
      <c r="D417" s="99"/>
      <c r="E417" s="99"/>
      <c r="F417" s="22"/>
      <c r="G417" s="23"/>
      <c r="H417" s="6"/>
      <c r="I417" s="89"/>
      <c r="J417" s="6"/>
    </row>
    <row r="418" spans="2:12" ht="17.100000000000001" customHeight="1" x14ac:dyDescent="0.3">
      <c r="B418" s="79" t="s">
        <v>208</v>
      </c>
      <c r="C418" s="80" t="s">
        <v>209</v>
      </c>
      <c r="D418" s="81">
        <f>SUM(D419:D431)</f>
        <v>1387000</v>
      </c>
      <c r="E418" s="81"/>
      <c r="F418" s="81">
        <f t="shared" si="49"/>
        <v>1387000</v>
      </c>
      <c r="G418" s="83"/>
      <c r="H418" s="83">
        <f t="shared" ref="H418:H434" si="50">G418+D418</f>
        <v>1387000</v>
      </c>
      <c r="I418" s="82"/>
      <c r="J418" s="83">
        <f>SUM(J419:J431)</f>
        <v>1672000</v>
      </c>
      <c r="K418" s="87"/>
      <c r="L418" s="83">
        <f>SUM(L419:L431)</f>
        <v>1682000</v>
      </c>
    </row>
    <row r="419" spans="2:12" ht="17.100000000000001" customHeight="1" x14ac:dyDescent="0.3">
      <c r="B419" s="20" t="s">
        <v>358</v>
      </c>
      <c r="C419" s="21" t="s">
        <v>388</v>
      </c>
      <c r="D419" s="21">
        <v>25000</v>
      </c>
      <c r="E419" s="21"/>
      <c r="F419" s="22">
        <f t="shared" si="49"/>
        <v>25000</v>
      </c>
      <c r="G419" s="23"/>
      <c r="H419" s="6">
        <f t="shared" si="50"/>
        <v>25000</v>
      </c>
      <c r="I419" s="23"/>
      <c r="J419" s="6">
        <f t="shared" si="48"/>
        <v>25000</v>
      </c>
      <c r="L419" s="6">
        <f t="shared" si="47"/>
        <v>25000</v>
      </c>
    </row>
    <row r="420" spans="2:12" ht="17.100000000000001" customHeight="1" x14ac:dyDescent="0.3">
      <c r="B420" s="20" t="s">
        <v>358</v>
      </c>
      <c r="C420" s="21" t="s">
        <v>389</v>
      </c>
      <c r="D420" s="21">
        <v>60000</v>
      </c>
      <c r="E420" s="21"/>
      <c r="F420" s="22">
        <f t="shared" si="49"/>
        <v>60000</v>
      </c>
      <c r="G420" s="23"/>
      <c r="H420" s="6">
        <f t="shared" si="50"/>
        <v>60000</v>
      </c>
      <c r="I420" s="23"/>
      <c r="J420" s="6">
        <f t="shared" si="48"/>
        <v>60000</v>
      </c>
      <c r="L420" s="6">
        <f t="shared" si="47"/>
        <v>60000</v>
      </c>
    </row>
    <row r="421" spans="2:12" ht="17.100000000000001" customHeight="1" x14ac:dyDescent="0.3">
      <c r="B421" s="41" t="s">
        <v>358</v>
      </c>
      <c r="C421" s="31" t="s">
        <v>390</v>
      </c>
      <c r="D421" s="21">
        <v>250000</v>
      </c>
      <c r="E421" s="21"/>
      <c r="F421" s="22">
        <f t="shared" si="49"/>
        <v>250000</v>
      </c>
      <c r="G421" s="23"/>
      <c r="H421" s="6">
        <f t="shared" si="50"/>
        <v>250000</v>
      </c>
      <c r="I421" s="23"/>
      <c r="J421" s="6">
        <f t="shared" si="48"/>
        <v>250000</v>
      </c>
      <c r="L421" s="6">
        <f t="shared" si="47"/>
        <v>250000</v>
      </c>
    </row>
    <row r="422" spans="2:12" ht="17.100000000000001" customHeight="1" x14ac:dyDescent="0.3">
      <c r="B422" s="41" t="s">
        <v>358</v>
      </c>
      <c r="C422" s="31" t="s">
        <v>391</v>
      </c>
      <c r="D422" s="31">
        <v>32000</v>
      </c>
      <c r="E422" s="31"/>
      <c r="F422" s="22">
        <f t="shared" si="49"/>
        <v>32000</v>
      </c>
      <c r="G422" s="23"/>
      <c r="H422" s="6">
        <f t="shared" si="50"/>
        <v>32000</v>
      </c>
      <c r="I422" s="23"/>
      <c r="J422" s="6">
        <f t="shared" si="48"/>
        <v>32000</v>
      </c>
      <c r="L422" s="6">
        <f t="shared" si="47"/>
        <v>32000</v>
      </c>
    </row>
    <row r="423" spans="2:12" ht="17.100000000000001" customHeight="1" x14ac:dyDescent="0.3">
      <c r="B423" s="41" t="s">
        <v>358</v>
      </c>
      <c r="C423" s="31" t="s">
        <v>392</v>
      </c>
      <c r="D423" s="31">
        <v>150000</v>
      </c>
      <c r="E423" s="31"/>
      <c r="F423" s="22">
        <f t="shared" si="49"/>
        <v>150000</v>
      </c>
      <c r="G423" s="23"/>
      <c r="H423" s="6">
        <f t="shared" si="50"/>
        <v>150000</v>
      </c>
      <c r="I423" s="23"/>
      <c r="J423" s="6">
        <f t="shared" si="48"/>
        <v>150000</v>
      </c>
      <c r="L423" s="6">
        <f t="shared" si="47"/>
        <v>150000</v>
      </c>
    </row>
    <row r="424" spans="2:12" ht="17.100000000000001" customHeight="1" x14ac:dyDescent="0.3">
      <c r="B424" s="41" t="s">
        <v>358</v>
      </c>
      <c r="C424" s="31" t="s">
        <v>393</v>
      </c>
      <c r="D424" s="31">
        <v>130000</v>
      </c>
      <c r="E424" s="31"/>
      <c r="F424" s="22">
        <f t="shared" si="49"/>
        <v>130000</v>
      </c>
      <c r="G424" s="23"/>
      <c r="H424" s="6">
        <f t="shared" si="50"/>
        <v>130000</v>
      </c>
      <c r="I424" s="23"/>
      <c r="J424" s="6">
        <f t="shared" si="48"/>
        <v>130000</v>
      </c>
      <c r="L424" s="6">
        <f t="shared" si="47"/>
        <v>130000</v>
      </c>
    </row>
    <row r="425" spans="2:12" ht="17.100000000000001" customHeight="1" x14ac:dyDescent="0.3">
      <c r="B425" s="41" t="s">
        <v>358</v>
      </c>
      <c r="C425" s="31" t="s">
        <v>394</v>
      </c>
      <c r="D425" s="31">
        <v>15000</v>
      </c>
      <c r="E425" s="31"/>
      <c r="F425" s="22">
        <f t="shared" si="49"/>
        <v>15000</v>
      </c>
      <c r="G425" s="23"/>
      <c r="H425" s="6">
        <f t="shared" si="50"/>
        <v>15000</v>
      </c>
      <c r="I425" s="23">
        <v>300000</v>
      </c>
      <c r="J425" s="6">
        <f t="shared" si="48"/>
        <v>315000</v>
      </c>
      <c r="L425" s="6">
        <f t="shared" si="47"/>
        <v>315000</v>
      </c>
    </row>
    <row r="426" spans="2:12" ht="17.100000000000001" customHeight="1" x14ac:dyDescent="0.3">
      <c r="B426" s="41" t="s">
        <v>358</v>
      </c>
      <c r="C426" s="31" t="s">
        <v>395</v>
      </c>
      <c r="D426" s="31">
        <v>280000</v>
      </c>
      <c r="E426" s="31"/>
      <c r="F426" s="22">
        <f t="shared" si="49"/>
        <v>280000</v>
      </c>
      <c r="G426" s="23"/>
      <c r="H426" s="6">
        <f t="shared" si="50"/>
        <v>280000</v>
      </c>
      <c r="I426" s="23"/>
      <c r="J426" s="6">
        <f t="shared" si="48"/>
        <v>280000</v>
      </c>
      <c r="L426" s="6">
        <f t="shared" si="47"/>
        <v>280000</v>
      </c>
    </row>
    <row r="427" spans="2:12" ht="17.100000000000001" customHeight="1" x14ac:dyDescent="0.3">
      <c r="B427" s="41" t="s">
        <v>358</v>
      </c>
      <c r="C427" s="31" t="s">
        <v>396</v>
      </c>
      <c r="D427" s="31">
        <v>225000</v>
      </c>
      <c r="E427" s="31"/>
      <c r="F427" s="22">
        <f t="shared" si="49"/>
        <v>225000</v>
      </c>
      <c r="G427" s="23"/>
      <c r="H427" s="6">
        <f t="shared" si="50"/>
        <v>225000</v>
      </c>
      <c r="I427" s="23"/>
      <c r="J427" s="6">
        <f t="shared" si="48"/>
        <v>225000</v>
      </c>
      <c r="L427" s="6">
        <f t="shared" si="47"/>
        <v>225000</v>
      </c>
    </row>
    <row r="428" spans="2:12" ht="17.100000000000001" customHeight="1" x14ac:dyDescent="0.3">
      <c r="B428" s="41" t="s">
        <v>397</v>
      </c>
      <c r="C428" s="31" t="s">
        <v>398</v>
      </c>
      <c r="D428" s="31"/>
      <c r="E428" s="31"/>
      <c r="F428" s="22"/>
      <c r="G428" s="23"/>
      <c r="H428" s="6"/>
      <c r="I428" s="23"/>
      <c r="J428" s="6"/>
      <c r="K428" s="6">
        <v>10000</v>
      </c>
      <c r="L428" s="6">
        <f t="shared" si="47"/>
        <v>10000</v>
      </c>
    </row>
    <row r="429" spans="2:12" ht="17.100000000000001" customHeight="1" x14ac:dyDescent="0.3">
      <c r="B429" s="41" t="s">
        <v>358</v>
      </c>
      <c r="C429" s="31" t="s">
        <v>399</v>
      </c>
      <c r="D429" s="31">
        <v>15000</v>
      </c>
      <c r="E429" s="31"/>
      <c r="F429" s="22">
        <f t="shared" si="49"/>
        <v>15000</v>
      </c>
      <c r="G429" s="23"/>
      <c r="H429" s="6">
        <f t="shared" si="50"/>
        <v>15000</v>
      </c>
      <c r="I429" s="23">
        <v>-15000</v>
      </c>
      <c r="J429" s="6">
        <f t="shared" si="48"/>
        <v>0</v>
      </c>
      <c r="L429" s="6">
        <f t="shared" si="47"/>
        <v>0</v>
      </c>
    </row>
    <row r="430" spans="2:12" ht="17.100000000000001" customHeight="1" x14ac:dyDescent="0.3">
      <c r="B430" s="41" t="s">
        <v>358</v>
      </c>
      <c r="C430" s="31" t="s">
        <v>400</v>
      </c>
      <c r="D430" s="31">
        <v>160000</v>
      </c>
      <c r="E430" s="31"/>
      <c r="F430" s="22">
        <f t="shared" si="49"/>
        <v>160000</v>
      </c>
      <c r="G430" s="23"/>
      <c r="H430" s="6">
        <f t="shared" si="50"/>
        <v>160000</v>
      </c>
      <c r="I430" s="23"/>
      <c r="J430" s="6">
        <f t="shared" si="48"/>
        <v>160000</v>
      </c>
      <c r="L430" s="6">
        <f t="shared" si="47"/>
        <v>160000</v>
      </c>
    </row>
    <row r="431" spans="2:12" ht="17.100000000000001" customHeight="1" x14ac:dyDescent="0.3">
      <c r="B431" s="41" t="s">
        <v>358</v>
      </c>
      <c r="C431" s="31" t="s">
        <v>401</v>
      </c>
      <c r="D431" s="31">
        <v>45000</v>
      </c>
      <c r="E431" s="31"/>
      <c r="F431" s="22">
        <f t="shared" si="49"/>
        <v>45000</v>
      </c>
      <c r="G431" s="23"/>
      <c r="H431" s="6">
        <f t="shared" si="50"/>
        <v>45000</v>
      </c>
      <c r="I431" s="23"/>
      <c r="J431" s="6">
        <f t="shared" si="48"/>
        <v>45000</v>
      </c>
      <c r="L431" s="6">
        <f t="shared" si="47"/>
        <v>45000</v>
      </c>
    </row>
    <row r="432" spans="2:12" ht="17.100000000000001" customHeight="1" x14ac:dyDescent="0.3">
      <c r="B432" s="20"/>
      <c r="C432" s="21"/>
      <c r="D432" s="21"/>
      <c r="E432" s="21"/>
      <c r="F432" s="22"/>
      <c r="G432" s="23"/>
      <c r="H432" s="6"/>
      <c r="I432" s="23"/>
      <c r="J432" s="6"/>
    </row>
    <row r="433" spans="2:12" ht="17.100000000000001" customHeight="1" x14ac:dyDescent="0.3">
      <c r="B433" s="79" t="s">
        <v>402</v>
      </c>
      <c r="C433" s="80" t="s">
        <v>233</v>
      </c>
      <c r="D433" s="80">
        <f>D434</f>
        <v>10000</v>
      </c>
      <c r="E433" s="80"/>
      <c r="F433" s="81">
        <f t="shared" si="49"/>
        <v>10000</v>
      </c>
      <c r="G433" s="82"/>
      <c r="H433" s="83">
        <f t="shared" si="50"/>
        <v>10000</v>
      </c>
      <c r="I433" s="82"/>
      <c r="J433" s="83">
        <f t="shared" si="48"/>
        <v>10000</v>
      </c>
      <c r="K433" s="87"/>
      <c r="L433" s="83">
        <f t="shared" si="47"/>
        <v>10000</v>
      </c>
    </row>
    <row r="434" spans="2:12" ht="17.100000000000001" hidden="1" customHeight="1" x14ac:dyDescent="0.3">
      <c r="B434" s="20" t="s">
        <v>358</v>
      </c>
      <c r="C434" s="21" t="s">
        <v>403</v>
      </c>
      <c r="D434" s="21">
        <v>10000</v>
      </c>
      <c r="E434" s="21"/>
      <c r="F434" s="22">
        <f t="shared" si="49"/>
        <v>10000</v>
      </c>
      <c r="G434" s="23"/>
      <c r="H434" s="6">
        <f t="shared" si="50"/>
        <v>10000</v>
      </c>
      <c r="I434" s="23"/>
      <c r="J434" s="6">
        <f t="shared" si="48"/>
        <v>10000</v>
      </c>
      <c r="L434" s="6">
        <f t="shared" si="47"/>
        <v>10000</v>
      </c>
    </row>
    <row r="435" spans="2:12" ht="17.100000000000001" customHeight="1" x14ac:dyDescent="0.3">
      <c r="B435" s="95"/>
      <c r="C435" s="21"/>
      <c r="D435" s="21"/>
      <c r="E435" s="21"/>
      <c r="F435" s="22"/>
      <c r="G435" s="23"/>
      <c r="H435" s="6"/>
      <c r="I435" s="23"/>
      <c r="J435" s="6"/>
    </row>
    <row r="436" spans="2:12" ht="17.100000000000001" customHeight="1" x14ac:dyDescent="0.3">
      <c r="B436" s="91" t="s">
        <v>243</v>
      </c>
      <c r="C436" s="80" t="s">
        <v>244</v>
      </c>
      <c r="D436" s="80">
        <f>D437</f>
        <v>15000</v>
      </c>
      <c r="E436" s="80"/>
      <c r="F436" s="81">
        <f t="shared" si="49"/>
        <v>15000</v>
      </c>
      <c r="G436" s="82"/>
      <c r="H436" s="83">
        <f t="shared" ref="H436:H461" si="51">G436+D436</f>
        <v>15000</v>
      </c>
      <c r="I436" s="82"/>
      <c r="J436" s="83">
        <f>J437</f>
        <v>15000</v>
      </c>
      <c r="K436" s="87"/>
      <c r="L436" s="83">
        <f t="shared" si="47"/>
        <v>15000</v>
      </c>
    </row>
    <row r="437" spans="2:12" ht="17.100000000000001" hidden="1" customHeight="1" x14ac:dyDescent="0.3">
      <c r="B437" s="100" t="s">
        <v>358</v>
      </c>
      <c r="C437" s="21" t="s">
        <v>404</v>
      </c>
      <c r="D437" s="21">
        <v>15000</v>
      </c>
      <c r="E437" s="21"/>
      <c r="F437" s="22">
        <f t="shared" si="49"/>
        <v>15000</v>
      </c>
      <c r="G437" s="23"/>
      <c r="H437" s="6">
        <f t="shared" si="51"/>
        <v>15000</v>
      </c>
      <c r="I437" s="23"/>
      <c r="J437" s="6">
        <f t="shared" si="48"/>
        <v>15000</v>
      </c>
      <c r="L437" s="6">
        <f t="shared" si="47"/>
        <v>15000</v>
      </c>
    </row>
    <row r="438" spans="2:12" ht="17.100000000000001" customHeight="1" x14ac:dyDescent="0.3">
      <c r="B438" s="95"/>
      <c r="C438" s="101"/>
      <c r="D438" s="21"/>
      <c r="E438" s="21"/>
      <c r="F438" s="22"/>
      <c r="G438" s="23"/>
      <c r="H438" s="6"/>
      <c r="I438" s="23"/>
      <c r="J438" s="6"/>
    </row>
    <row r="439" spans="2:12" ht="17.100000000000001" customHeight="1" x14ac:dyDescent="0.3">
      <c r="B439" s="79" t="s">
        <v>272</v>
      </c>
      <c r="C439" s="80" t="s">
        <v>273</v>
      </c>
      <c r="D439" s="80">
        <f>SUM(D440:D440)</f>
        <v>21059</v>
      </c>
      <c r="E439" s="80"/>
      <c r="F439" s="81">
        <f t="shared" si="49"/>
        <v>21059</v>
      </c>
      <c r="G439" s="82"/>
      <c r="H439" s="83">
        <f t="shared" si="51"/>
        <v>21059</v>
      </c>
      <c r="I439" s="82"/>
      <c r="J439" s="83">
        <f>J440</f>
        <v>21059</v>
      </c>
      <c r="K439" s="87"/>
      <c r="L439" s="83">
        <f t="shared" si="47"/>
        <v>21059</v>
      </c>
    </row>
    <row r="440" spans="2:12" ht="17.100000000000001" hidden="1" customHeight="1" x14ac:dyDescent="0.3">
      <c r="B440" s="20" t="s">
        <v>358</v>
      </c>
      <c r="C440" s="21" t="s">
        <v>405</v>
      </c>
      <c r="D440" s="21">
        <v>21059</v>
      </c>
      <c r="E440" s="21"/>
      <c r="F440" s="22">
        <f t="shared" si="49"/>
        <v>21059</v>
      </c>
      <c r="G440" s="23"/>
      <c r="H440" s="6">
        <f t="shared" si="51"/>
        <v>21059</v>
      </c>
      <c r="I440" s="23"/>
      <c r="J440" s="6">
        <f t="shared" si="48"/>
        <v>21059</v>
      </c>
      <c r="L440" s="6">
        <f t="shared" si="47"/>
        <v>21059</v>
      </c>
    </row>
    <row r="441" spans="2:12" ht="17.100000000000001" customHeight="1" x14ac:dyDescent="0.3">
      <c r="B441" s="20"/>
      <c r="C441" s="21"/>
      <c r="D441" s="21"/>
      <c r="E441" s="21"/>
      <c r="F441" s="22"/>
      <c r="G441" s="23"/>
      <c r="H441" s="6"/>
      <c r="I441" s="23"/>
      <c r="J441" s="6"/>
    </row>
    <row r="442" spans="2:12" ht="17.100000000000001" customHeight="1" x14ac:dyDescent="0.3">
      <c r="B442" s="79" t="s">
        <v>282</v>
      </c>
      <c r="C442" s="80" t="s">
        <v>283</v>
      </c>
      <c r="D442" s="80">
        <f>SUM(D443:D446)</f>
        <v>384200</v>
      </c>
      <c r="E442" s="80"/>
      <c r="F442" s="81">
        <f t="shared" si="49"/>
        <v>384200</v>
      </c>
      <c r="G442" s="82"/>
      <c r="H442" s="83">
        <f>SUM(H443:H446)</f>
        <v>384200</v>
      </c>
      <c r="I442" s="82"/>
      <c r="J442" s="83">
        <f>SUM(J443:J446)</f>
        <v>30286</v>
      </c>
      <c r="K442" s="87"/>
      <c r="L442" s="83">
        <f t="shared" si="47"/>
        <v>30286</v>
      </c>
    </row>
    <row r="443" spans="2:12" ht="17.100000000000001" hidden="1" customHeight="1" x14ac:dyDescent="0.3">
      <c r="B443" s="41" t="s">
        <v>397</v>
      </c>
      <c r="C443" s="21" t="s">
        <v>406</v>
      </c>
      <c r="D443" s="35">
        <v>3200</v>
      </c>
      <c r="E443" s="36"/>
      <c r="F443" s="22">
        <f t="shared" si="49"/>
        <v>3200</v>
      </c>
      <c r="G443" s="23"/>
      <c r="H443" s="6">
        <f t="shared" si="51"/>
        <v>3200</v>
      </c>
      <c r="I443" s="23">
        <v>7786</v>
      </c>
      <c r="J443" s="6">
        <f t="shared" si="48"/>
        <v>10986</v>
      </c>
      <c r="L443" s="6">
        <f t="shared" si="47"/>
        <v>10986</v>
      </c>
    </row>
    <row r="444" spans="2:12" ht="17.100000000000001" hidden="1" customHeight="1" x14ac:dyDescent="0.3">
      <c r="B444" s="41" t="s">
        <v>358</v>
      </c>
      <c r="C444" s="21" t="s">
        <v>407</v>
      </c>
      <c r="D444" s="35">
        <v>375000</v>
      </c>
      <c r="E444" s="36"/>
      <c r="F444" s="22">
        <f t="shared" si="49"/>
        <v>375000</v>
      </c>
      <c r="G444" s="23"/>
      <c r="H444" s="6">
        <f t="shared" si="51"/>
        <v>375000</v>
      </c>
      <c r="I444" s="23">
        <v>-365000</v>
      </c>
      <c r="J444" s="6">
        <f t="shared" si="48"/>
        <v>10000</v>
      </c>
      <c r="L444" s="6">
        <f t="shared" si="47"/>
        <v>10000</v>
      </c>
    </row>
    <row r="445" spans="2:12" ht="17.100000000000001" hidden="1" customHeight="1" x14ac:dyDescent="0.3">
      <c r="B445" s="41" t="s">
        <v>358</v>
      </c>
      <c r="C445" s="21" t="s">
        <v>408</v>
      </c>
      <c r="D445" s="36"/>
      <c r="E445" s="36"/>
      <c r="F445" s="22"/>
      <c r="G445" s="23"/>
      <c r="H445" s="6"/>
      <c r="I445" s="23">
        <v>3300</v>
      </c>
      <c r="J445" s="6">
        <f t="shared" si="48"/>
        <v>3300</v>
      </c>
      <c r="L445" s="6">
        <f t="shared" si="47"/>
        <v>3300</v>
      </c>
    </row>
    <row r="446" spans="2:12" ht="17.100000000000001" hidden="1" customHeight="1" x14ac:dyDescent="0.3">
      <c r="B446" s="20" t="s">
        <v>358</v>
      </c>
      <c r="C446" s="21" t="s">
        <v>409</v>
      </c>
      <c r="D446" s="21">
        <v>6000</v>
      </c>
      <c r="E446" s="21"/>
      <c r="F446" s="22">
        <f t="shared" si="49"/>
        <v>6000</v>
      </c>
      <c r="G446" s="23"/>
      <c r="H446" s="6">
        <f t="shared" si="51"/>
        <v>6000</v>
      </c>
      <c r="I446" s="23"/>
      <c r="J446" s="6">
        <f t="shared" si="48"/>
        <v>6000</v>
      </c>
      <c r="L446" s="6">
        <f t="shared" si="47"/>
        <v>6000</v>
      </c>
    </row>
    <row r="447" spans="2:12" ht="17.100000000000001" customHeight="1" x14ac:dyDescent="0.3">
      <c r="B447" s="41"/>
      <c r="C447" s="21"/>
      <c r="D447" s="21"/>
      <c r="E447" s="21"/>
      <c r="F447" s="22"/>
      <c r="G447" s="23"/>
      <c r="H447" s="6"/>
      <c r="I447" s="23"/>
      <c r="J447" s="6"/>
    </row>
    <row r="448" spans="2:12" ht="17.100000000000001" customHeight="1" x14ac:dyDescent="0.3">
      <c r="B448" s="102"/>
      <c r="C448" s="80" t="s">
        <v>410</v>
      </c>
      <c r="D448" s="81">
        <f>D442+D439+D436+D433+D418+D410+D394+D386</f>
        <v>2658759</v>
      </c>
      <c r="E448" s="81"/>
      <c r="F448" s="81">
        <f>F386+F394+F410+F418+F433+F436+F439+F442</f>
        <v>2826109</v>
      </c>
      <c r="G448" s="83"/>
      <c r="H448" s="83">
        <f>H442+H439+H436+H433+H418+H410+H394+H386</f>
        <v>2919109</v>
      </c>
      <c r="I448" s="82"/>
      <c r="J448" s="83">
        <f>J442+J439+J436+J433+J418+J410+J394+J386</f>
        <v>2850195</v>
      </c>
      <c r="K448" s="87"/>
      <c r="L448" s="83">
        <f>L442+L439+L436+L433+L418+L410+L394+L386</f>
        <v>2860195</v>
      </c>
    </row>
    <row r="449" spans="2:12" ht="17.100000000000001" customHeight="1" x14ac:dyDescent="0.3">
      <c r="B449" s="20"/>
      <c r="C449" s="21"/>
      <c r="D449" s="21"/>
      <c r="E449" s="21"/>
      <c r="F449" s="22"/>
      <c r="G449" s="23"/>
      <c r="H449" s="6"/>
      <c r="I449" s="23"/>
      <c r="J449" s="6"/>
    </row>
    <row r="450" spans="2:12" ht="17.100000000000001" customHeight="1" x14ac:dyDescent="0.3">
      <c r="B450" s="20"/>
      <c r="C450" s="25" t="s">
        <v>411</v>
      </c>
      <c r="D450" s="25"/>
      <c r="E450" s="25"/>
      <c r="F450" s="22"/>
      <c r="G450" s="23"/>
      <c r="H450" s="6"/>
      <c r="I450" s="23"/>
      <c r="J450" s="6"/>
    </row>
    <row r="451" spans="2:12" ht="17.100000000000001" customHeight="1" x14ac:dyDescent="0.3">
      <c r="B451" s="20">
        <v>454</v>
      </c>
      <c r="C451" s="21" t="s">
        <v>412</v>
      </c>
      <c r="D451" s="21">
        <v>2560000</v>
      </c>
      <c r="E451" s="21"/>
      <c r="F451" s="22">
        <f t="shared" si="49"/>
        <v>2560000</v>
      </c>
      <c r="G451" s="23"/>
      <c r="H451" s="6">
        <f t="shared" si="51"/>
        <v>2560000</v>
      </c>
      <c r="I451" s="23">
        <v>145000</v>
      </c>
      <c r="J451" s="6">
        <f t="shared" si="48"/>
        <v>2705000</v>
      </c>
      <c r="L451" s="6">
        <f t="shared" si="47"/>
        <v>2705000</v>
      </c>
    </row>
    <row r="452" spans="2:12" ht="17.100000000000001" customHeight="1" x14ac:dyDescent="0.3">
      <c r="B452" s="20" t="s">
        <v>413</v>
      </c>
      <c r="C452" s="21" t="s">
        <v>414</v>
      </c>
      <c r="D452" s="21"/>
      <c r="E452" s="21"/>
      <c r="F452" s="22"/>
      <c r="G452" s="23">
        <v>37954</v>
      </c>
      <c r="H452" s="6">
        <f t="shared" si="51"/>
        <v>37954</v>
      </c>
      <c r="I452" s="23"/>
      <c r="J452" s="6">
        <f t="shared" si="48"/>
        <v>37954</v>
      </c>
      <c r="L452" s="6">
        <f t="shared" si="47"/>
        <v>37954</v>
      </c>
    </row>
    <row r="453" spans="2:12" ht="17.100000000000001" customHeight="1" x14ac:dyDescent="0.3">
      <c r="B453" s="103">
        <v>456</v>
      </c>
      <c r="C453" s="21" t="s">
        <v>415</v>
      </c>
      <c r="D453" s="21"/>
      <c r="E453" s="21"/>
      <c r="F453" s="22"/>
      <c r="G453" s="23">
        <v>2900</v>
      </c>
      <c r="H453" s="6">
        <f t="shared" si="51"/>
        <v>2900</v>
      </c>
      <c r="I453" s="23"/>
      <c r="J453" s="6">
        <f t="shared" si="48"/>
        <v>2900</v>
      </c>
      <c r="L453" s="6">
        <f t="shared" si="47"/>
        <v>2900</v>
      </c>
    </row>
    <row r="454" spans="2:12" ht="17.100000000000001" customHeight="1" x14ac:dyDescent="0.3">
      <c r="B454" s="103">
        <v>453</v>
      </c>
      <c r="C454" s="21" t="s">
        <v>416</v>
      </c>
      <c r="D454" s="21"/>
      <c r="E454" s="21"/>
      <c r="F454" s="22"/>
      <c r="G454" s="23">
        <v>32918</v>
      </c>
      <c r="H454" s="6">
        <f t="shared" si="51"/>
        <v>32918</v>
      </c>
      <c r="I454" s="23"/>
      <c r="J454" s="6">
        <f t="shared" si="48"/>
        <v>32918</v>
      </c>
      <c r="L454" s="6">
        <f t="shared" si="47"/>
        <v>32918</v>
      </c>
    </row>
    <row r="455" spans="2:12" ht="17.100000000000001" customHeight="1" x14ac:dyDescent="0.3">
      <c r="B455" s="20" t="s">
        <v>413</v>
      </c>
      <c r="C455" s="21" t="s">
        <v>417</v>
      </c>
      <c r="D455" s="21"/>
      <c r="E455" s="21"/>
      <c r="F455" s="22"/>
      <c r="G455" s="23">
        <v>10656</v>
      </c>
      <c r="H455" s="6">
        <f t="shared" si="51"/>
        <v>10656</v>
      </c>
      <c r="I455" s="23"/>
      <c r="J455" s="6">
        <f t="shared" si="48"/>
        <v>10656</v>
      </c>
      <c r="L455" s="6">
        <f t="shared" si="47"/>
        <v>10656</v>
      </c>
    </row>
    <row r="456" spans="2:12" ht="17.100000000000001" customHeight="1" x14ac:dyDescent="0.3">
      <c r="B456" s="103">
        <v>453</v>
      </c>
      <c r="C456" s="21" t="s">
        <v>418</v>
      </c>
      <c r="D456" s="21"/>
      <c r="E456" s="21"/>
      <c r="F456" s="22"/>
      <c r="G456" s="23">
        <v>925</v>
      </c>
      <c r="H456" s="6">
        <f t="shared" si="51"/>
        <v>925</v>
      </c>
      <c r="I456" s="23"/>
      <c r="J456" s="6">
        <f t="shared" si="48"/>
        <v>925</v>
      </c>
      <c r="L456" s="6">
        <f t="shared" si="47"/>
        <v>925</v>
      </c>
    </row>
    <row r="457" spans="2:12" ht="17.100000000000001" customHeight="1" x14ac:dyDescent="0.3">
      <c r="B457" s="103"/>
      <c r="C457" s="21"/>
      <c r="D457" s="21"/>
      <c r="E457" s="21"/>
      <c r="F457" s="22"/>
      <c r="G457" s="23"/>
      <c r="H457" s="6"/>
      <c r="I457" s="23"/>
      <c r="J457" s="6"/>
    </row>
    <row r="458" spans="2:12" ht="17.100000000000001" customHeight="1" x14ac:dyDescent="0.3">
      <c r="B458" s="104"/>
      <c r="C458" s="105" t="s">
        <v>419</v>
      </c>
      <c r="D458" s="105">
        <f>SUM(D451:D451)</f>
        <v>2560000</v>
      </c>
      <c r="E458" s="105"/>
      <c r="F458" s="106">
        <f t="shared" si="49"/>
        <v>2560000</v>
      </c>
      <c r="G458" s="107"/>
      <c r="H458" s="108">
        <f>SUM(H451:H457)</f>
        <v>2645353</v>
      </c>
      <c r="I458" s="107"/>
      <c r="J458" s="108">
        <f>SUM(J451:J457)</f>
        <v>2790353</v>
      </c>
      <c r="K458" s="109"/>
      <c r="L458" s="108">
        <f t="shared" si="47"/>
        <v>2790353</v>
      </c>
    </row>
    <row r="459" spans="2:12" ht="17.100000000000001" customHeight="1" x14ac:dyDescent="0.3">
      <c r="B459" s="20"/>
      <c r="C459" s="21"/>
      <c r="D459" s="21"/>
      <c r="E459" s="21"/>
      <c r="F459" s="22"/>
      <c r="G459" s="23"/>
      <c r="H459" s="6"/>
      <c r="I459" s="23"/>
      <c r="J459" s="6"/>
    </row>
    <row r="460" spans="2:12" ht="17.100000000000001" customHeight="1" x14ac:dyDescent="0.3">
      <c r="B460" s="20"/>
      <c r="C460" s="25" t="s">
        <v>420</v>
      </c>
      <c r="D460" s="21"/>
      <c r="E460" s="21"/>
      <c r="F460" s="22"/>
      <c r="G460" s="23"/>
      <c r="H460" s="6"/>
      <c r="I460" s="23"/>
      <c r="J460" s="6"/>
    </row>
    <row r="461" spans="2:12" ht="17.100000000000001" customHeight="1" x14ac:dyDescent="0.3">
      <c r="B461" s="20" t="s">
        <v>421</v>
      </c>
      <c r="C461" s="21" t="s">
        <v>422</v>
      </c>
      <c r="D461" s="21">
        <v>7534</v>
      </c>
      <c r="E461" s="21"/>
      <c r="F461" s="22">
        <f t="shared" si="49"/>
        <v>7534</v>
      </c>
      <c r="G461" s="23">
        <v>-6000</v>
      </c>
      <c r="H461" s="6">
        <f t="shared" si="51"/>
        <v>1534</v>
      </c>
      <c r="I461" s="23"/>
      <c r="J461" s="6">
        <f t="shared" si="48"/>
        <v>1534</v>
      </c>
      <c r="L461" s="6">
        <f t="shared" ref="L461:L463" si="52">K461+J461</f>
        <v>1534</v>
      </c>
    </row>
    <row r="462" spans="2:12" ht="17.100000000000001" customHeight="1" x14ac:dyDescent="0.3">
      <c r="B462" s="20"/>
      <c r="C462" s="21"/>
      <c r="D462" s="21"/>
      <c r="E462" s="21"/>
      <c r="F462" s="22"/>
      <c r="G462" s="23"/>
      <c r="H462" s="6"/>
      <c r="I462" s="23"/>
      <c r="J462" s="6"/>
    </row>
    <row r="463" spans="2:12" ht="17.100000000000001" customHeight="1" x14ac:dyDescent="0.3">
      <c r="B463" s="110"/>
      <c r="C463" s="111" t="s">
        <v>423</v>
      </c>
      <c r="D463" s="111">
        <f>SUM(D461:D462)</f>
        <v>7534</v>
      </c>
      <c r="E463" s="111"/>
      <c r="F463" s="112">
        <f t="shared" si="49"/>
        <v>7534</v>
      </c>
      <c r="G463" s="113"/>
      <c r="H463" s="114">
        <f>H461</f>
        <v>1534</v>
      </c>
      <c r="I463" s="113"/>
      <c r="J463" s="114">
        <f>J461</f>
        <v>1534</v>
      </c>
      <c r="K463" s="115"/>
      <c r="L463" s="114">
        <f t="shared" si="52"/>
        <v>1534</v>
      </c>
    </row>
    <row r="464" spans="2:12" ht="17.100000000000001" customHeight="1" x14ac:dyDescent="0.3">
      <c r="B464" s="20"/>
      <c r="C464" s="25"/>
      <c r="D464" s="25"/>
      <c r="E464" s="25"/>
      <c r="F464" s="22"/>
      <c r="G464" s="23"/>
      <c r="H464" s="6"/>
      <c r="I464" s="23"/>
      <c r="J464" s="6"/>
    </row>
    <row r="465" spans="2:14" ht="17.100000000000001" customHeight="1" x14ac:dyDescent="0.3">
      <c r="B465" s="37"/>
      <c r="C465" s="25" t="s">
        <v>424</v>
      </c>
      <c r="D465" s="21"/>
      <c r="E465" s="21"/>
      <c r="F465" s="22"/>
      <c r="G465" s="23"/>
      <c r="H465" s="6"/>
      <c r="I465" s="23"/>
      <c r="J465" s="6"/>
    </row>
    <row r="466" spans="2:14" ht="17.100000000000001" customHeight="1" x14ac:dyDescent="0.3">
      <c r="B466" s="37"/>
      <c r="C466" s="116" t="s">
        <v>425</v>
      </c>
      <c r="D466" s="16">
        <f>D81</f>
        <v>10101325</v>
      </c>
      <c r="E466" s="16"/>
      <c r="F466" s="16">
        <f t="shared" si="49"/>
        <v>10101325</v>
      </c>
      <c r="G466" s="18"/>
      <c r="H466" s="18">
        <f>H81</f>
        <v>10411109</v>
      </c>
      <c r="I466" s="17"/>
      <c r="J466" s="18">
        <f>J81</f>
        <v>10411109</v>
      </c>
      <c r="K466" s="117"/>
      <c r="L466" s="18">
        <f>L81</f>
        <v>10455814</v>
      </c>
    </row>
    <row r="467" spans="2:14" ht="17.100000000000001" customHeight="1" x14ac:dyDescent="0.3">
      <c r="B467" s="37"/>
      <c r="C467" s="118" t="s">
        <v>426</v>
      </c>
      <c r="D467" s="46">
        <f>D91</f>
        <v>5000</v>
      </c>
      <c r="E467" s="46"/>
      <c r="F467" s="46">
        <f t="shared" si="49"/>
        <v>5000</v>
      </c>
      <c r="G467" s="48"/>
      <c r="H467" s="48">
        <f>H91</f>
        <v>5000</v>
      </c>
      <c r="I467" s="119"/>
      <c r="J467" s="48">
        <f>J91</f>
        <v>5000</v>
      </c>
      <c r="K467" s="120"/>
      <c r="L467" s="48">
        <f>L91</f>
        <v>32109</v>
      </c>
    </row>
    <row r="468" spans="2:14" ht="17.100000000000001" customHeight="1" x14ac:dyDescent="0.3">
      <c r="B468" s="37"/>
      <c r="C468" s="121" t="s">
        <v>427</v>
      </c>
      <c r="D468" s="52">
        <f>D382</f>
        <v>9617086</v>
      </c>
      <c r="E468" s="52"/>
      <c r="F468" s="52">
        <f>F382</f>
        <v>9653928</v>
      </c>
      <c r="G468" s="54"/>
      <c r="H468" s="54">
        <f>H382</f>
        <v>10100372</v>
      </c>
      <c r="I468" s="55"/>
      <c r="J468" s="54">
        <f>J382</f>
        <v>10263372</v>
      </c>
      <c r="K468" s="56"/>
      <c r="L468" s="54">
        <f>L382</f>
        <v>10288529</v>
      </c>
    </row>
    <row r="469" spans="2:14" ht="17.100000000000001" customHeight="1" x14ac:dyDescent="0.3">
      <c r="B469" s="37"/>
      <c r="C469" s="122" t="s">
        <v>428</v>
      </c>
      <c r="D469" s="81">
        <f>D448</f>
        <v>2658759</v>
      </c>
      <c r="E469" s="81"/>
      <c r="F469" s="123">
        <f t="shared" si="49"/>
        <v>2658759</v>
      </c>
      <c r="G469" s="93"/>
      <c r="H469" s="124">
        <f>H448</f>
        <v>2919109</v>
      </c>
      <c r="I469" s="93"/>
      <c r="J469" s="83">
        <f>J448</f>
        <v>2850195</v>
      </c>
      <c r="K469" s="84"/>
      <c r="L469" s="83">
        <f>L448</f>
        <v>2860195</v>
      </c>
    </row>
    <row r="470" spans="2:14" ht="17.100000000000001" customHeight="1" x14ac:dyDescent="0.3">
      <c r="B470" s="37"/>
      <c r="C470" s="21" t="s">
        <v>429</v>
      </c>
      <c r="D470" s="26">
        <f t="shared" ref="D470" si="53">D466+D467-D468-D469</f>
        <v>-2169520</v>
      </c>
      <c r="E470" s="26"/>
      <c r="F470" s="26">
        <f>F466+F467-F468-F469</f>
        <v>-2206362</v>
      </c>
      <c r="G470" s="8"/>
      <c r="H470" s="12">
        <f>H466+H467-H468-H469</f>
        <v>-2603372</v>
      </c>
      <c r="I470" s="23"/>
      <c r="J470" s="12">
        <f>J466+J467-J468-J469</f>
        <v>-2697458</v>
      </c>
      <c r="L470" s="12">
        <f>L466+L467-L468-L469</f>
        <v>-2660801</v>
      </c>
    </row>
    <row r="471" spans="2:14" ht="17.100000000000001" customHeight="1" x14ac:dyDescent="0.3">
      <c r="B471" s="20"/>
      <c r="C471" s="21"/>
      <c r="D471" s="25"/>
      <c r="E471" s="25"/>
      <c r="F471" s="22"/>
      <c r="G471" s="23"/>
      <c r="H471" s="6"/>
      <c r="I471" s="23"/>
      <c r="J471" s="6"/>
    </row>
    <row r="472" spans="2:14" ht="17.100000000000001" customHeight="1" x14ac:dyDescent="0.3">
      <c r="B472" s="37"/>
      <c r="C472" s="25" t="s">
        <v>430</v>
      </c>
      <c r="D472" s="26"/>
      <c r="E472" s="26"/>
      <c r="F472" s="22"/>
      <c r="G472" s="23"/>
      <c r="H472" s="6"/>
      <c r="I472" s="23"/>
      <c r="J472" s="6"/>
      <c r="K472" s="32"/>
      <c r="M472" s="32"/>
      <c r="N472" s="32"/>
    </row>
    <row r="473" spans="2:14" ht="17.100000000000001" customHeight="1" x14ac:dyDescent="0.3">
      <c r="B473" s="42"/>
      <c r="C473" s="15" t="s">
        <v>431</v>
      </c>
      <c r="D473" s="16">
        <f>D81</f>
        <v>10101325</v>
      </c>
      <c r="E473" s="16"/>
      <c r="F473" s="16">
        <f t="shared" si="49"/>
        <v>10101325</v>
      </c>
      <c r="G473" s="39"/>
      <c r="H473" s="18">
        <f>H466</f>
        <v>10411109</v>
      </c>
      <c r="I473" s="17"/>
      <c r="J473" s="18">
        <f>J466</f>
        <v>10411109</v>
      </c>
      <c r="K473" s="19"/>
      <c r="L473" s="18">
        <f>L466</f>
        <v>10455814</v>
      </c>
      <c r="N473" s="32"/>
    </row>
    <row r="474" spans="2:14" ht="17.100000000000001" customHeight="1" x14ac:dyDescent="0.3">
      <c r="B474" s="44"/>
      <c r="C474" s="45" t="s">
        <v>432</v>
      </c>
      <c r="D474" s="46">
        <f>D91</f>
        <v>5000</v>
      </c>
      <c r="E474" s="46"/>
      <c r="F474" s="46">
        <f t="shared" si="49"/>
        <v>5000</v>
      </c>
      <c r="G474" s="48"/>
      <c r="H474" s="48">
        <f>H467</f>
        <v>5000</v>
      </c>
      <c r="I474" s="119"/>
      <c r="J474" s="48">
        <f>J467</f>
        <v>5000</v>
      </c>
      <c r="K474" s="120"/>
      <c r="L474" s="48">
        <f>L467</f>
        <v>32109</v>
      </c>
      <c r="N474" s="32"/>
    </row>
    <row r="475" spans="2:14" ht="17.100000000000001" customHeight="1" x14ac:dyDescent="0.3">
      <c r="B475" s="104"/>
      <c r="C475" s="105" t="s">
        <v>433</v>
      </c>
      <c r="D475" s="106">
        <f t="shared" ref="D475" si="54">D458</f>
        <v>2560000</v>
      </c>
      <c r="E475" s="106"/>
      <c r="F475" s="106">
        <f t="shared" si="49"/>
        <v>2560000</v>
      </c>
      <c r="G475" s="108"/>
      <c r="H475" s="108">
        <f>H458</f>
        <v>2645353</v>
      </c>
      <c r="I475" s="125"/>
      <c r="J475" s="108">
        <f>J458</f>
        <v>2790353</v>
      </c>
      <c r="K475" s="126"/>
      <c r="L475" s="108">
        <f>L458</f>
        <v>2790353</v>
      </c>
    </row>
    <row r="476" spans="2:14" ht="17.100000000000001" customHeight="1" x14ac:dyDescent="0.3">
      <c r="B476" s="37"/>
      <c r="C476" s="25" t="s">
        <v>434</v>
      </c>
      <c r="D476" s="26">
        <f t="shared" ref="D476" si="55">SUM(D473:D475)</f>
        <v>12666325</v>
      </c>
      <c r="E476" s="26"/>
      <c r="F476" s="26">
        <f>SUM(F473:F475)</f>
        <v>12666325</v>
      </c>
      <c r="G476" s="12"/>
      <c r="H476" s="12">
        <f>SUM(H473:H475)</f>
        <v>13061462</v>
      </c>
      <c r="I476" s="23"/>
      <c r="J476" s="12">
        <f>SUM(J473:J475)</f>
        <v>13206462</v>
      </c>
      <c r="L476" s="12">
        <f>SUM(L473:L475)</f>
        <v>13278276</v>
      </c>
    </row>
    <row r="477" spans="2:14" ht="17.100000000000001" customHeight="1" x14ac:dyDescent="0.3">
      <c r="B477" s="37"/>
      <c r="C477" s="25"/>
      <c r="D477" s="26"/>
      <c r="E477" s="26"/>
      <c r="F477" s="26"/>
      <c r="G477" s="8"/>
      <c r="H477" s="12"/>
      <c r="I477" s="23"/>
      <c r="J477" s="6"/>
    </row>
    <row r="478" spans="2:14" ht="17.100000000000001" customHeight="1" x14ac:dyDescent="0.3">
      <c r="B478" s="76"/>
      <c r="C478" s="51" t="s">
        <v>93</v>
      </c>
      <c r="D478" s="52">
        <f>D382</f>
        <v>9617086</v>
      </c>
      <c r="E478" s="52"/>
      <c r="F478" s="52">
        <f>F382</f>
        <v>9653928</v>
      </c>
      <c r="G478" s="54"/>
      <c r="H478" s="54">
        <f>H468</f>
        <v>10100372</v>
      </c>
      <c r="I478" s="55"/>
      <c r="J478" s="54">
        <f>J468</f>
        <v>10263372</v>
      </c>
      <c r="K478" s="56"/>
      <c r="L478" s="54">
        <f>L468</f>
        <v>10288529</v>
      </c>
    </row>
    <row r="479" spans="2:14" ht="17.100000000000001" customHeight="1" x14ac:dyDescent="0.3">
      <c r="B479" s="102"/>
      <c r="C479" s="80" t="s">
        <v>435</v>
      </c>
      <c r="D479" s="81">
        <f t="shared" ref="D479" si="56">D469</f>
        <v>2658759</v>
      </c>
      <c r="E479" s="81"/>
      <c r="F479" s="81">
        <f>F448</f>
        <v>2826109</v>
      </c>
      <c r="G479" s="83"/>
      <c r="H479" s="83">
        <f>H469</f>
        <v>2919109</v>
      </c>
      <c r="I479" s="93"/>
      <c r="J479" s="83">
        <f>J469</f>
        <v>2850195</v>
      </c>
      <c r="K479" s="84"/>
      <c r="L479" s="83">
        <f>L469</f>
        <v>2860195</v>
      </c>
    </row>
    <row r="480" spans="2:14" ht="17.100000000000001" customHeight="1" x14ac:dyDescent="0.3">
      <c r="B480" s="110"/>
      <c r="C480" s="111" t="s">
        <v>436</v>
      </c>
      <c r="D480" s="106">
        <f t="shared" ref="D480" si="57">D463</f>
        <v>7534</v>
      </c>
      <c r="E480" s="106"/>
      <c r="F480" s="106">
        <f t="shared" ref="F480" si="58">E480+D480</f>
        <v>7534</v>
      </c>
      <c r="G480" s="107"/>
      <c r="H480" s="108">
        <f>H463</f>
        <v>1534</v>
      </c>
      <c r="I480" s="127"/>
      <c r="J480" s="114">
        <f>J463</f>
        <v>1534</v>
      </c>
      <c r="K480" s="128"/>
      <c r="L480" s="114">
        <f>L463</f>
        <v>1534</v>
      </c>
    </row>
    <row r="481" spans="1:15" ht="15" customHeight="1" x14ac:dyDescent="0.3">
      <c r="B481" s="37"/>
      <c r="C481" s="25" t="s">
        <v>437</v>
      </c>
      <c r="D481" s="26">
        <f t="shared" ref="D481" si="59">SUM(D478:D480)</f>
        <v>12283379</v>
      </c>
      <c r="E481" s="26"/>
      <c r="F481" s="26">
        <f>SUM(F478:F480)</f>
        <v>12487571</v>
      </c>
      <c r="G481" s="8"/>
      <c r="H481" s="12">
        <f>SUM(H478:H480)</f>
        <v>13021015</v>
      </c>
      <c r="I481" s="23"/>
      <c r="J481" s="12">
        <f>SUM(J478:J480)</f>
        <v>13115101</v>
      </c>
      <c r="L481" s="12">
        <f>SUM(L478:L480)</f>
        <v>13150258</v>
      </c>
      <c r="M481" s="129"/>
      <c r="N481" s="32"/>
    </row>
    <row r="482" spans="1:15" x14ac:dyDescent="0.3">
      <c r="A482" s="7"/>
      <c r="B482" s="7"/>
      <c r="C482" s="130"/>
      <c r="D482" s="131"/>
      <c r="E482" s="131"/>
      <c r="F482" s="131"/>
      <c r="G482" s="32"/>
      <c r="H482" s="32"/>
      <c r="K482" s="32"/>
    </row>
    <row r="483" spans="1:15" x14ac:dyDescent="0.3">
      <c r="A483" s="7"/>
      <c r="B483" s="7"/>
      <c r="C483" s="132"/>
      <c r="D483" s="131"/>
      <c r="E483" s="131"/>
      <c r="F483" s="131"/>
      <c r="G483" s="32"/>
      <c r="H483" s="32"/>
      <c r="K483" s="32"/>
    </row>
    <row r="484" spans="1:15" x14ac:dyDescent="0.3">
      <c r="A484" s="7"/>
      <c r="B484" s="7"/>
      <c r="C484" s="130"/>
      <c r="D484" s="131"/>
      <c r="E484" s="131"/>
      <c r="F484" s="131"/>
      <c r="G484" s="32"/>
      <c r="H484" s="32"/>
      <c r="J484" s="32"/>
      <c r="K484" s="32"/>
    </row>
    <row r="485" spans="1:15" x14ac:dyDescent="0.3">
      <c r="D485" s="134"/>
      <c r="E485" s="134"/>
      <c r="F485" s="134"/>
    </row>
    <row r="486" spans="1:15" x14ac:dyDescent="0.3">
      <c r="B486" s="38"/>
      <c r="C486" s="135"/>
      <c r="D486" s="134"/>
      <c r="E486" s="134"/>
      <c r="F486" s="134"/>
      <c r="G486" s="136"/>
      <c r="H486" s="70"/>
      <c r="I486" s="38"/>
      <c r="J486" s="70"/>
      <c r="K486" s="38"/>
    </row>
    <row r="487" spans="1:15" x14ac:dyDescent="0.3">
      <c r="B487" s="38"/>
      <c r="D487" s="70"/>
      <c r="E487" s="70"/>
      <c r="F487" s="70"/>
      <c r="G487" s="38"/>
      <c r="H487" s="70"/>
      <c r="I487" s="38"/>
      <c r="J487" s="70"/>
      <c r="K487" s="38"/>
    </row>
    <row r="488" spans="1:15" x14ac:dyDescent="0.3">
      <c r="B488" s="38"/>
      <c r="D488" s="134"/>
      <c r="E488" s="134"/>
      <c r="F488" s="134"/>
      <c r="G488" s="38"/>
      <c r="H488" s="70"/>
      <c r="I488" s="38"/>
      <c r="J488" s="70"/>
      <c r="K488" s="38"/>
    </row>
    <row r="489" spans="1:15" x14ac:dyDescent="0.3">
      <c r="B489" s="38"/>
      <c r="D489" s="134"/>
      <c r="E489" s="134"/>
      <c r="F489" s="134"/>
      <c r="G489" s="38"/>
      <c r="H489" s="70"/>
      <c r="I489" s="38"/>
      <c r="J489" s="38"/>
      <c r="K489" s="38"/>
    </row>
    <row r="490" spans="1:15" ht="18.75" x14ac:dyDescent="0.3">
      <c r="B490" s="38"/>
      <c r="C490" s="135"/>
      <c r="D490" s="70"/>
      <c r="E490" s="70"/>
      <c r="F490" s="137"/>
      <c r="G490" s="38"/>
      <c r="H490" s="70"/>
      <c r="I490" s="38"/>
      <c r="J490" s="38"/>
      <c r="K490" s="38"/>
    </row>
    <row r="491" spans="1:15" x14ac:dyDescent="0.3">
      <c r="B491" s="38"/>
      <c r="C491" s="135"/>
      <c r="D491" s="138"/>
      <c r="E491" s="138"/>
      <c r="F491" s="138"/>
      <c r="G491" s="38"/>
      <c r="H491" s="38"/>
      <c r="I491" s="38"/>
      <c r="J491" s="38"/>
      <c r="K491" s="38"/>
    </row>
    <row r="492" spans="1:15" x14ac:dyDescent="0.3">
      <c r="B492" s="38"/>
      <c r="C492" s="135"/>
      <c r="D492" s="70"/>
      <c r="E492" s="70"/>
      <c r="F492" s="70"/>
      <c r="G492" s="70"/>
      <c r="H492" s="38"/>
      <c r="I492" s="38"/>
      <c r="J492" s="38"/>
      <c r="K492" s="38"/>
    </row>
    <row r="493" spans="1:15" x14ac:dyDescent="0.3">
      <c r="B493" s="38"/>
      <c r="D493" s="70"/>
      <c r="E493" s="70"/>
      <c r="F493" s="70"/>
      <c r="G493" s="70"/>
      <c r="H493" s="70"/>
      <c r="I493" s="38"/>
      <c r="J493" s="38"/>
      <c r="K493" s="38"/>
    </row>
    <row r="494" spans="1:15" x14ac:dyDescent="0.3">
      <c r="B494" s="38"/>
      <c r="D494" s="70"/>
      <c r="E494" s="70"/>
      <c r="F494" s="70"/>
      <c r="G494" s="38"/>
      <c r="H494" s="38"/>
      <c r="I494" s="38"/>
      <c r="J494" s="38"/>
      <c r="K494" s="38"/>
      <c r="M494" s="129"/>
      <c r="O494" s="139"/>
    </row>
    <row r="495" spans="1:15" x14ac:dyDescent="0.3">
      <c r="B495" s="38"/>
      <c r="G495" s="38"/>
      <c r="H495" s="38"/>
      <c r="I495" s="38"/>
      <c r="J495" s="38"/>
      <c r="K495" s="38"/>
    </row>
    <row r="496" spans="1:15" x14ac:dyDescent="0.3">
      <c r="B496" s="38"/>
      <c r="D496" s="38"/>
      <c r="E496" s="38"/>
      <c r="F496" s="38"/>
      <c r="G496" s="38"/>
      <c r="H496" s="38"/>
      <c r="I496" s="38"/>
      <c r="J496" s="38"/>
      <c r="K496" s="38"/>
    </row>
    <row r="497" spans="2:11" x14ac:dyDescent="0.3">
      <c r="B497" s="38"/>
      <c r="G497" s="38"/>
      <c r="H497" s="38"/>
      <c r="I497" s="38"/>
      <c r="J497" s="38"/>
      <c r="K497" s="38"/>
    </row>
    <row r="498" spans="2:11" x14ac:dyDescent="0.3">
      <c r="B498" s="38"/>
      <c r="G498" s="38"/>
      <c r="H498" s="38"/>
      <c r="I498" s="38"/>
      <c r="J498" s="38"/>
      <c r="K498" s="38"/>
    </row>
    <row r="499" spans="2:11" x14ac:dyDescent="0.3">
      <c r="B499" s="38"/>
      <c r="G499" s="38"/>
      <c r="H499" s="38"/>
      <c r="I499" s="38"/>
      <c r="J499" s="38"/>
      <c r="K499" s="38"/>
    </row>
    <row r="500" spans="2:11" x14ac:dyDescent="0.3">
      <c r="B500" s="38"/>
      <c r="G500" s="38"/>
      <c r="H500" s="38"/>
      <c r="I500" s="38"/>
      <c r="J500" s="38"/>
      <c r="K500" s="38"/>
    </row>
    <row r="501" spans="2:11" x14ac:dyDescent="0.3">
      <c r="B501" s="38"/>
      <c r="G501" s="38"/>
      <c r="H501" s="38"/>
      <c r="I501" s="38"/>
      <c r="J501" s="38"/>
      <c r="K501" s="38"/>
    </row>
    <row r="502" spans="2:11" x14ac:dyDescent="0.3">
      <c r="B502" s="38"/>
      <c r="G502" s="38"/>
      <c r="H502" s="38"/>
      <c r="I502" s="38"/>
      <c r="J502" s="38"/>
      <c r="K502" s="38"/>
    </row>
    <row r="503" spans="2:11" x14ac:dyDescent="0.3">
      <c r="B503" s="38"/>
      <c r="G503" s="38"/>
      <c r="H503" s="38"/>
      <c r="I503" s="38"/>
      <c r="J503" s="38"/>
      <c r="K503" s="38"/>
    </row>
    <row r="504" spans="2:11" x14ac:dyDescent="0.3">
      <c r="B504" s="38"/>
      <c r="G504" s="38"/>
      <c r="H504" s="38"/>
      <c r="I504" s="38"/>
      <c r="J504" s="38"/>
      <c r="K504" s="38"/>
    </row>
    <row r="505" spans="2:11" x14ac:dyDescent="0.3">
      <c r="B505" s="38"/>
      <c r="G505" s="38"/>
      <c r="H505" s="38"/>
      <c r="I505" s="38"/>
      <c r="J505" s="38"/>
      <c r="K505" s="38"/>
    </row>
    <row r="506" spans="2:11" x14ac:dyDescent="0.3">
      <c r="B506" s="38"/>
      <c r="G506" s="38"/>
      <c r="H506" s="38"/>
      <c r="I506" s="38"/>
      <c r="J506" s="38"/>
      <c r="K506" s="38"/>
    </row>
  </sheetData>
  <pageMargins left="0.31496062992125984" right="0.11811023622047245" top="0.35433070866141736" bottom="0.15748031496062992" header="0.31496062992125984" footer="0.31496062992125984"/>
  <pageSetup paperSize="9" scale="8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rozpočet 2022</vt:lpstr>
      <vt:lpstr>'rozpočet 2022'!Oblasť_tlače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RUSINOVÁ Katarína</dc:creator>
  <cp:lastModifiedBy>RUSINOVÁ Katarína</cp:lastModifiedBy>
  <cp:lastPrinted>2022-06-07T06:09:58Z</cp:lastPrinted>
  <dcterms:created xsi:type="dcterms:W3CDTF">2015-06-05T18:19:34Z</dcterms:created>
  <dcterms:modified xsi:type="dcterms:W3CDTF">2022-06-07T06:11:17Z</dcterms:modified>
</cp:coreProperties>
</file>