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rozpočet 2021" sheetId="3" r:id="rId1"/>
  </sheets>
  <definedNames>
    <definedName name="_xlnm.Print_Area" localSheetId="0">'rozpočet 2021'!$A$1:$D$484</definedName>
  </definedNames>
  <calcPr calcId="152511"/>
</workbook>
</file>

<file path=xl/calcChain.xml><?xml version="1.0" encoding="utf-8"?>
<calcChain xmlns="http://schemas.openxmlformats.org/spreadsheetml/2006/main">
  <c r="F479" i="3" l="1"/>
  <c r="F473" i="3"/>
  <c r="F468" i="3"/>
  <c r="F478" i="3"/>
  <c r="F449" i="3"/>
  <c r="F409" i="3"/>
  <c r="F411" i="3"/>
  <c r="F85" i="3" l="1"/>
  <c r="F86" i="3"/>
  <c r="F88" i="3"/>
  <c r="F89" i="3"/>
  <c r="F91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6" i="3"/>
  <c r="F147" i="3"/>
  <c r="F148" i="3"/>
  <c r="F150" i="3"/>
  <c r="F151" i="3"/>
  <c r="F152" i="3"/>
  <c r="F153" i="3"/>
  <c r="F154" i="3"/>
  <c r="F156" i="3"/>
  <c r="F157" i="3"/>
  <c r="F158" i="3"/>
  <c r="F160" i="3"/>
  <c r="F161" i="3"/>
  <c r="F162" i="3"/>
  <c r="F163" i="3"/>
  <c r="F165" i="3"/>
  <c r="F166" i="3"/>
  <c r="F167" i="3"/>
  <c r="F168" i="3"/>
  <c r="F169" i="3"/>
  <c r="F172" i="3"/>
  <c r="F171" i="3" s="1"/>
  <c r="F173" i="3"/>
  <c r="F175" i="3"/>
  <c r="F176" i="3"/>
  <c r="F178" i="3"/>
  <c r="F179" i="3"/>
  <c r="F180" i="3"/>
  <c r="F181" i="3"/>
  <c r="F182" i="3"/>
  <c r="F183" i="3"/>
  <c r="F184" i="3"/>
  <c r="F185" i="3"/>
  <c r="F186" i="3"/>
  <c r="F187" i="3"/>
  <c r="F188" i="3"/>
  <c r="F190" i="3"/>
  <c r="F191" i="3"/>
  <c r="F193" i="3"/>
  <c r="F194" i="3"/>
  <c r="F195" i="3"/>
  <c r="F196" i="3"/>
  <c r="F197" i="3"/>
  <c r="F198" i="3"/>
  <c r="F199" i="3"/>
  <c r="F200" i="3"/>
  <c r="F202" i="3"/>
  <c r="F203" i="3"/>
  <c r="F204" i="3"/>
  <c r="F205" i="3"/>
  <c r="F206" i="3"/>
  <c r="F207" i="3"/>
  <c r="F209" i="3"/>
  <c r="F210" i="3"/>
  <c r="F211" i="3"/>
  <c r="F213" i="3"/>
  <c r="F214" i="3"/>
  <c r="F215" i="3"/>
  <c r="F216" i="3"/>
  <c r="F217" i="3"/>
  <c r="F218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9" i="3"/>
  <c r="F240" i="3"/>
  <c r="F241" i="3"/>
  <c r="F242" i="3"/>
  <c r="F243" i="3"/>
  <c r="F245" i="3"/>
  <c r="F246" i="3"/>
  <c r="F247" i="3"/>
  <c r="F250" i="3"/>
  <c r="F249" i="3" s="1"/>
  <c r="F251" i="3"/>
  <c r="F252" i="3"/>
  <c r="F254" i="3"/>
  <c r="F255" i="3"/>
  <c r="F256" i="3"/>
  <c r="F257" i="3"/>
  <c r="F259" i="3"/>
  <c r="F260" i="3"/>
  <c r="F263" i="3"/>
  <c r="F262" i="3" s="1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4" i="3"/>
  <c r="F285" i="3"/>
  <c r="F286" i="3"/>
  <c r="F287" i="3"/>
  <c r="F289" i="3"/>
  <c r="F290" i="3"/>
  <c r="F291" i="3"/>
  <c r="F292" i="3"/>
  <c r="F293" i="3"/>
  <c r="F294" i="3"/>
  <c r="F295" i="3"/>
  <c r="F296" i="3"/>
  <c r="F297" i="3"/>
  <c r="F298" i="3"/>
  <c r="F299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8" i="3"/>
  <c r="F339" i="3"/>
  <c r="F341" i="3"/>
  <c r="F342" i="3"/>
  <c r="F343" i="3"/>
  <c r="F344" i="3"/>
  <c r="F345" i="3"/>
  <c r="F347" i="3"/>
  <c r="F348" i="3"/>
  <c r="F350" i="3"/>
  <c r="F351" i="3"/>
  <c r="F352" i="3"/>
  <c r="F353" i="3"/>
  <c r="F354" i="3"/>
  <c r="F356" i="3"/>
  <c r="F357" i="3"/>
  <c r="F358" i="3"/>
  <c r="F360" i="3"/>
  <c r="F361" i="3"/>
  <c r="F362" i="3"/>
  <c r="F363" i="3"/>
  <c r="F364" i="3"/>
  <c r="F365" i="3"/>
  <c r="F367" i="3"/>
  <c r="F368" i="3"/>
  <c r="F369" i="3"/>
  <c r="F371" i="3"/>
  <c r="F377" i="3" s="1"/>
  <c r="F467" i="3" s="1"/>
  <c r="F372" i="3"/>
  <c r="F373" i="3"/>
  <c r="F374" i="3"/>
  <c r="F375" i="3"/>
  <c r="F381" i="3"/>
  <c r="F382" i="3"/>
  <c r="F383" i="3"/>
  <c r="F384" i="3"/>
  <c r="F385" i="3"/>
  <c r="F386" i="3"/>
  <c r="F387" i="3"/>
  <c r="F389" i="3"/>
  <c r="F390" i="3"/>
  <c r="F391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10" i="3"/>
  <c r="F412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8" i="3"/>
  <c r="F429" i="3"/>
  <c r="F431" i="3"/>
  <c r="F432" i="3"/>
  <c r="F434" i="3"/>
  <c r="F435" i="3"/>
  <c r="F436" i="3"/>
  <c r="F437" i="3"/>
  <c r="F440" i="3"/>
  <c r="F441" i="3"/>
  <c r="F442" i="3"/>
  <c r="F445" i="3"/>
  <c r="F446" i="3"/>
  <c r="F452" i="3"/>
  <c r="F453" i="3"/>
  <c r="F454" i="3"/>
  <c r="F457" i="3" s="1"/>
  <c r="F474" i="3" s="1"/>
  <c r="F455" i="3"/>
  <c r="F460" i="3"/>
  <c r="F462" i="3"/>
  <c r="F466" i="3"/>
  <c r="F72" i="3"/>
  <c r="F73" i="3"/>
  <c r="F74" i="3"/>
  <c r="F75" i="3"/>
  <c r="F76" i="3"/>
  <c r="F77" i="3"/>
  <c r="F78" i="3"/>
  <c r="F79" i="3"/>
  <c r="F10" i="3"/>
  <c r="F13" i="3"/>
  <c r="F11" i="3"/>
  <c r="F14" i="3"/>
  <c r="F16" i="3"/>
  <c r="F17" i="3"/>
  <c r="F18" i="3"/>
  <c r="F19" i="3"/>
  <c r="F20" i="3"/>
  <c r="F21" i="3"/>
  <c r="F22" i="3"/>
  <c r="F24" i="3"/>
  <c r="F26" i="3"/>
  <c r="F27" i="3"/>
  <c r="F28" i="3"/>
  <c r="F29" i="3"/>
  <c r="F30" i="3"/>
  <c r="F31" i="3"/>
  <c r="F32" i="3"/>
  <c r="F34" i="3"/>
  <c r="F35" i="3"/>
  <c r="F36" i="3"/>
  <c r="F37" i="3"/>
  <c r="F38" i="3"/>
  <c r="F39" i="3"/>
  <c r="F41" i="3"/>
  <c r="F42" i="3"/>
  <c r="F44" i="3"/>
  <c r="F45" i="3"/>
  <c r="F46" i="3"/>
  <c r="F47" i="3"/>
  <c r="F48" i="3"/>
  <c r="F49" i="3"/>
  <c r="F52" i="3"/>
  <c r="F51" i="3" s="1"/>
  <c r="F81" i="3" s="1"/>
  <c r="F465" i="3" s="1"/>
  <c r="F472" i="3" s="1"/>
  <c r="F475" i="3" s="1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8" i="3"/>
  <c r="F477" i="3" l="1"/>
  <c r="F480" i="3" s="1"/>
  <c r="F469" i="3"/>
  <c r="D428" i="3" l="1"/>
  <c r="D85" i="3"/>
  <c r="D462" i="3" l="1"/>
  <c r="D479" i="3" s="1"/>
  <c r="D457" i="3"/>
  <c r="D474" i="3" s="1"/>
  <c r="D445" i="3"/>
  <c r="D440" i="3"/>
  <c r="D434" i="3"/>
  <c r="D431" i="3"/>
  <c r="D414" i="3"/>
  <c r="D409" i="3"/>
  <c r="D393" i="3"/>
  <c r="D389" i="3"/>
  <c r="D381" i="3"/>
  <c r="D371" i="3"/>
  <c r="D367" i="3"/>
  <c r="D360" i="3"/>
  <c r="D356" i="3"/>
  <c r="D350" i="3"/>
  <c r="D347" i="3"/>
  <c r="D341" i="3"/>
  <c r="D338" i="3"/>
  <c r="D301" i="3"/>
  <c r="D289" i="3"/>
  <c r="D284" i="3"/>
  <c r="D262" i="3"/>
  <c r="D259" i="3"/>
  <c r="D254" i="3"/>
  <c r="D249" i="3"/>
  <c r="D245" i="3"/>
  <c r="D239" i="3"/>
  <c r="D220" i="3"/>
  <c r="D213" i="3"/>
  <c r="D209" i="3"/>
  <c r="D202" i="3"/>
  <c r="D193" i="3"/>
  <c r="D190" i="3"/>
  <c r="D184" i="3"/>
  <c r="D179" i="3"/>
  <c r="D175" i="3"/>
  <c r="D165" i="3"/>
  <c r="D160" i="3"/>
  <c r="D156" i="3"/>
  <c r="D150" i="3"/>
  <c r="D146" i="3"/>
  <c r="D97" i="3"/>
  <c r="D88" i="3"/>
  <c r="D44" i="3"/>
  <c r="D41" i="3"/>
  <c r="D34" i="3"/>
  <c r="D26" i="3"/>
  <c r="D13" i="3"/>
  <c r="D10" i="3"/>
  <c r="D449" i="3" l="1"/>
  <c r="D468" i="3" s="1"/>
  <c r="D478" i="3" s="1"/>
  <c r="D178" i="3"/>
  <c r="D24" i="3"/>
  <c r="D94" i="3"/>
  <c r="D91" i="3"/>
  <c r="D466" i="3" s="1"/>
  <c r="D16" i="3"/>
  <c r="D8" i="3" s="1"/>
  <c r="D51" i="3"/>
  <c r="D377" i="3" l="1"/>
  <c r="D467" i="3" s="1"/>
  <c r="D473" i="3"/>
  <c r="D81" i="3"/>
  <c r="D465" i="3" s="1"/>
  <c r="D477" i="3" l="1"/>
  <c r="D472" i="3"/>
  <c r="D475" i="3" s="1"/>
  <c r="D480" i="3"/>
  <c r="D469" i="3"/>
</calcChain>
</file>

<file path=xl/sharedStrings.xml><?xml version="1.0" encoding="utf-8"?>
<sst xmlns="http://schemas.openxmlformats.org/spreadsheetml/2006/main" count="768" uniqueCount="425">
  <si>
    <t>Bežné príjmy:</t>
  </si>
  <si>
    <t>DAŇOVÉ PRÍJMY SPOLU</t>
  </si>
  <si>
    <t>Dane z príjmov, ziskov a kapitál. majetku</t>
  </si>
  <si>
    <t>11xxxx</t>
  </si>
  <si>
    <t>Výnos dane z príjmov poukázaný územnej samospráve
Daň z príjmov fyzických osôb</t>
  </si>
  <si>
    <t>Daň z majetku</t>
  </si>
  <si>
    <t>12xxxx</t>
  </si>
  <si>
    <t>Daň z nehnuteľností PO a FO</t>
  </si>
  <si>
    <t>Dane za špecifické služby</t>
  </si>
  <si>
    <t>13xxxx</t>
  </si>
  <si>
    <t>Za psa</t>
  </si>
  <si>
    <t>Za predajné automaty</t>
  </si>
  <si>
    <t>Za vjazd a zotr. vozidiel v hist.časti mesta</t>
  </si>
  <si>
    <t>Za ubytovanie/pobyt</t>
  </si>
  <si>
    <t>Za užívanie verejného priestranstva</t>
  </si>
  <si>
    <t>NEDAŇOVÉ PRÍJMY SPOLU</t>
  </si>
  <si>
    <t>Príjmy z podnik. a z vlastníctva majetku</t>
  </si>
  <si>
    <t>21xxxx</t>
  </si>
  <si>
    <t>Príjmy ostatné /nájom pozemkov,vrátane cintorín. poplatkov/</t>
  </si>
  <si>
    <t>Z parkovného</t>
  </si>
  <si>
    <t>Z prenajatých budov, priestorov a objektov</t>
  </si>
  <si>
    <t>Z prenájmu bytov -BPN</t>
  </si>
  <si>
    <t>Z prenajatých nebytových  priestorov DKN</t>
  </si>
  <si>
    <t>Z prenajatých  nebytových priestorov MŠ</t>
  </si>
  <si>
    <t>Administratívne poplatky a platby</t>
  </si>
  <si>
    <t>22xxxx</t>
  </si>
  <si>
    <t>Administratívne poplatky /správne poplatky/</t>
  </si>
  <si>
    <t>Za porušenie predpisov</t>
  </si>
  <si>
    <t>Z predaja výrobkov, tovarov a služieb</t>
  </si>
  <si>
    <t>Za školy a školské zariadenia</t>
  </si>
  <si>
    <t>Za znečistenie ovzdušia</t>
  </si>
  <si>
    <t>Úroky z domácich pôžičiek a vkladov</t>
  </si>
  <si>
    <t>24xxxx</t>
  </si>
  <si>
    <t>Z vkladov</t>
  </si>
  <si>
    <t>Iné nedaňové príjmy</t>
  </si>
  <si>
    <t>29xxxx</t>
  </si>
  <si>
    <t>Výťažok z výherných automatov</t>
  </si>
  <si>
    <t>Z  dobropisov</t>
  </si>
  <si>
    <t>2xxxxx</t>
  </si>
  <si>
    <t>Vlastné príjmy rozpčtových oragnizácií /bez RK/</t>
  </si>
  <si>
    <t>Z vratiek</t>
  </si>
  <si>
    <t>Transfery - bežné</t>
  </si>
  <si>
    <t>312xxx</t>
  </si>
  <si>
    <t>Dotácia na stavebný úrad</t>
  </si>
  <si>
    <t>Dotácia na miestne komunikácie</t>
  </si>
  <si>
    <t>Dotácia ÚPSVaR- §52a-MŠ</t>
  </si>
  <si>
    <t>Dotácia na aktiváčne práce</t>
  </si>
  <si>
    <t>Príspevok na chránenú dielňu</t>
  </si>
  <si>
    <t>Dotácia na úseku matrík</t>
  </si>
  <si>
    <t>Dotácia na úseku hlásenia pobytu občanov a registra obyvateľov SR</t>
  </si>
  <si>
    <t xml:space="preserve">Príspevok pre žiakov zo sociálne  znevýhodneného prostredia </t>
  </si>
  <si>
    <t>Dotácia na záškoláctvo</t>
  </si>
  <si>
    <t>Dotácia na úseku starostlivosti o životné prostredie</t>
  </si>
  <si>
    <t>Normatívny príspevok pre základné školy</t>
  </si>
  <si>
    <t>Príspevok pre školský úrad</t>
  </si>
  <si>
    <t>Príspevok na projekt "Pracuj, zmeň svoj život" ÚPSVaR</t>
  </si>
  <si>
    <t>Príspevok na lyžiarský kurz</t>
  </si>
  <si>
    <t>Príspevok na školu v prírode</t>
  </si>
  <si>
    <t>Dotácia na učebné pomôcky - ÚPSVaR</t>
  </si>
  <si>
    <t>Dotácia na vzdelávacie poukazy</t>
  </si>
  <si>
    <t>Dotácia na učebnice</t>
  </si>
  <si>
    <t>Dotácia na podporu výchovy k stravovacím návykom -ÚPSVaR</t>
  </si>
  <si>
    <t>Dotácia pre MŠ - posledný ročník</t>
  </si>
  <si>
    <t>Dotácia ŠFRB</t>
  </si>
  <si>
    <t>Dotácia na asistenta učiteľa</t>
  </si>
  <si>
    <t>Dotácia pre CVČ - od subjektov verejnej správy</t>
  </si>
  <si>
    <t>Transfer pre CSS</t>
  </si>
  <si>
    <t>Dotácia na registráciu adries, PREGOP</t>
  </si>
  <si>
    <t>Dotácia z Enviromentálneho fondu</t>
  </si>
  <si>
    <t>Príspevky obcí na spoločný úrad</t>
  </si>
  <si>
    <t>Bežné príjmy spolu:</t>
  </si>
  <si>
    <t>Príjem z predaja pozemkov</t>
  </si>
  <si>
    <t>23xxxx</t>
  </si>
  <si>
    <t>Transféry - kapitálové</t>
  </si>
  <si>
    <t>32xxx</t>
  </si>
  <si>
    <t>Dotácia na obstaranie špeciálnych učební ZŠ Slnečná</t>
  </si>
  <si>
    <t>Kapitálové príjmy spolu</t>
  </si>
  <si>
    <t>Bežné výdavky</t>
  </si>
  <si>
    <t>01.1.1</t>
  </si>
  <si>
    <t>Výdavky MsÚ a MsZ</t>
  </si>
  <si>
    <t>61xxxx</t>
  </si>
  <si>
    <t>Mzdy,platy a ost.osobné vyrovnania</t>
  </si>
  <si>
    <t>62xxxx</t>
  </si>
  <si>
    <t>Poistné a príspevky do fondov</t>
  </si>
  <si>
    <t>63xxxx</t>
  </si>
  <si>
    <t>Tovary a služby</t>
  </si>
  <si>
    <t>Náhrada cestovných výdavkov</t>
  </si>
  <si>
    <t>Náhrada cestovných výdavkov - zahraničné</t>
  </si>
  <si>
    <t>Energie - elektrická, teplo</t>
  </si>
  <si>
    <t>Vodné a stočné</t>
  </si>
  <si>
    <t>Poštové a telekomunikačné služby</t>
  </si>
  <si>
    <t>Komunikačná infraštruktúra</t>
  </si>
  <si>
    <t>Interierové vybavenie</t>
  </si>
  <si>
    <t>Výpočtová technika</t>
  </si>
  <si>
    <t>Telekomunikačná technika</t>
  </si>
  <si>
    <t>Prevádzkové stroje,prístroje,zariadenia,technika</t>
  </si>
  <si>
    <t>Špeciálne stroje, prístroje a zariadenia</t>
  </si>
  <si>
    <t>Všeobecný materiál</t>
  </si>
  <si>
    <t>Lex korona</t>
  </si>
  <si>
    <t>Softvare a licencie</t>
  </si>
  <si>
    <t>Knihy, časopisy a noviny</t>
  </si>
  <si>
    <t>Reprezentačné</t>
  </si>
  <si>
    <t>Licencia - autorské práva</t>
  </si>
  <si>
    <t xml:space="preserve">Palivo,oleje,mazivá,špeciálne kvapaliny </t>
  </si>
  <si>
    <t>Servis,údržba,opravy a výdavky s tým spojené</t>
  </si>
  <si>
    <t>Poistenie (povinné+havarijné)</t>
  </si>
  <si>
    <t>Prepravné a prenájom vozidiel</t>
  </si>
  <si>
    <t xml:space="preserve">Karty,známky,poplatky </t>
  </si>
  <si>
    <t>Údržba interierového vybavenia-nábytku</t>
  </si>
  <si>
    <t>Údržba výpočtovej techniky vrátane softvéru</t>
  </si>
  <si>
    <t>Údržba telekomunikačnej techniky</t>
  </si>
  <si>
    <t>Údržba prevádzkových strojov,prístrojov a zariadení</t>
  </si>
  <si>
    <t>Údržba budov, oprava priestorov suterénu MsÚ</t>
  </si>
  <si>
    <t>Nájomné (klub dôchodcov, pozemky LESY SR,SPF)</t>
  </si>
  <si>
    <t>Nájomné kop.strojov</t>
  </si>
  <si>
    <t>Nájomné na program dražieb,softveru</t>
  </si>
  <si>
    <t>Školenia,kurzy,semináre</t>
  </si>
  <si>
    <t>Konkurzy a súťaže</t>
  </si>
  <si>
    <t>Propagácia a reklama,web.stránka</t>
  </si>
  <si>
    <t>Všeobecné služby</t>
  </si>
  <si>
    <t>Špeciálne služby</t>
  </si>
  <si>
    <t>Náhrady (preventívne prehliadky)</t>
  </si>
  <si>
    <t>Štúdie,expertízy,posudky</t>
  </si>
  <si>
    <t>Poplatky,odvody,dane,clá</t>
  </si>
  <si>
    <t>Stravovanie</t>
  </si>
  <si>
    <t>Poistné (majetok,poist. zodpovednosti)</t>
  </si>
  <si>
    <t>Prídel do sociálneho fondu</t>
  </si>
  <si>
    <t>Kolky</t>
  </si>
  <si>
    <t>Príspevok na rekreačné poukazy</t>
  </si>
  <si>
    <t>Odmeny a príspevky (poslanci,komisie)</t>
  </si>
  <si>
    <t>Odmeny na základe dohôd o vykonaní práce</t>
  </si>
  <si>
    <t>Dane a miestne poplatky</t>
  </si>
  <si>
    <t>Reprezentačné výdavky</t>
  </si>
  <si>
    <t>Bežné transfery</t>
  </si>
  <si>
    <t>64xxxx</t>
  </si>
  <si>
    <t>Príspevok mesta na spoločný úrad</t>
  </si>
  <si>
    <t>Náhrady príjmu za nemoc</t>
  </si>
  <si>
    <t>Stavebný úrad</t>
  </si>
  <si>
    <t>Mzdy,platy a ost. osob. vyrovnania</t>
  </si>
  <si>
    <t>Ostatné výdavky na činnosť</t>
  </si>
  <si>
    <t>Obce</t>
  </si>
  <si>
    <t xml:space="preserve">Dotácia - evidencia obyvateľstva </t>
  </si>
  <si>
    <t>01 1 2</t>
  </si>
  <si>
    <t>Finančná a rozpočtová oblasť</t>
  </si>
  <si>
    <t>Auditorské služby</t>
  </si>
  <si>
    <t>Poplatky banke</t>
  </si>
  <si>
    <t>Daň zrážkou banka</t>
  </si>
  <si>
    <t>Matričný úrad</t>
  </si>
  <si>
    <t xml:space="preserve">Mzdy,platy a ost.osob.vyrovnania </t>
  </si>
  <si>
    <t>01 7 0</t>
  </si>
  <si>
    <t>Transakcie verejného dlhu</t>
  </si>
  <si>
    <t>65xxxx</t>
  </si>
  <si>
    <t>Úroky z úveru -16b.j.Komenského II.etapa</t>
  </si>
  <si>
    <t>03 1 0</t>
  </si>
  <si>
    <t>Policajné služby</t>
  </si>
  <si>
    <t>z toho výdavky na činnosť MsP spolu</t>
  </si>
  <si>
    <t>Mzdy, platy a ostatné osobné vyrovnania</t>
  </si>
  <si>
    <t>Členské príspevky</t>
  </si>
  <si>
    <t>Chránená dielňa</t>
  </si>
  <si>
    <t>Nemocenské dávky</t>
  </si>
  <si>
    <t>03 2 0</t>
  </si>
  <si>
    <t>Požiarna ochrana</t>
  </si>
  <si>
    <t>6xxxxx</t>
  </si>
  <si>
    <t>04 5 1</t>
  </si>
  <si>
    <t>Cestná doprava</t>
  </si>
  <si>
    <t>ŠSÚ pre miestne komunikácie</t>
  </si>
  <si>
    <t>Dotácia na dopravu pre  TS</t>
  </si>
  <si>
    <t>Konkurzy, súťaže</t>
  </si>
  <si>
    <t>Oprava miestnej komunikácie ul. Slobody</t>
  </si>
  <si>
    <t>Oprava ul.Mirka Nešporu</t>
  </si>
  <si>
    <t>Oprava ul. SNP</t>
  </si>
  <si>
    <t xml:space="preserve">Údržba miestnej komunikácie </t>
  </si>
  <si>
    <t>05.1.0</t>
  </si>
  <si>
    <t>Nakladanie s odpadmi</t>
  </si>
  <si>
    <t xml:space="preserve">Triedenie odpadu-nákup vriec, služby </t>
  </si>
  <si>
    <t>Enviromentálny fond</t>
  </si>
  <si>
    <t>Dotácia TS - čistenie MK,ver.priest.</t>
  </si>
  <si>
    <t>Dotácia TS - služby za uloženie a likvidáciu odpadu</t>
  </si>
  <si>
    <t>05.6.0.</t>
  </si>
  <si>
    <t>Starostlivosť o životné prostredie</t>
  </si>
  <si>
    <t>Prenesený výkon na úseku starostlivosti o životné prostredie</t>
  </si>
  <si>
    <t>Projekt "Nízkouhlíková stratégia mesta  Námestovo"</t>
  </si>
  <si>
    <t>06.1.0</t>
  </si>
  <si>
    <t>Rozvoj bývania</t>
  </si>
  <si>
    <t>ŠFRB mzdy</t>
  </si>
  <si>
    <t>ŠFRB fondy</t>
  </si>
  <si>
    <t>ŠFRB tovary a služby</t>
  </si>
  <si>
    <t>Správa bytov Bytovým podnikom</t>
  </si>
  <si>
    <t>06.2.0.</t>
  </si>
  <si>
    <t>Rozvoj obcí</t>
  </si>
  <si>
    <t>VPP mzdy</t>
  </si>
  <si>
    <t>VPP fondy</t>
  </si>
  <si>
    <t>VPP tovary a služby</t>
  </si>
  <si>
    <t>VPP- nemocenské dávky</t>
  </si>
  <si>
    <t>Projekt "Pracuj, zmeň svoj život"</t>
  </si>
  <si>
    <t>Pozemkové úpravy  Vojenské 1</t>
  </si>
  <si>
    <t>Pozemkové úpravy Vojenské 2</t>
  </si>
  <si>
    <t>Pozemkové úpravy , Brehy</t>
  </si>
  <si>
    <t>Pozemkové úpravy Čerchle</t>
  </si>
  <si>
    <t>Aktiváčne práce</t>
  </si>
  <si>
    <t>Dotácia TS - rozvoj obcí</t>
  </si>
  <si>
    <t>Komplexná oprava Námestia  P.O. Hviezdoslava</t>
  </si>
  <si>
    <t>Údržba verejného priestranstva</t>
  </si>
  <si>
    <t>Výsadba solitérnych stromov, ihličnanov a rozvolnenej výsadby</t>
  </si>
  <si>
    <t>Oprava asfaltovej plochy ihriska na ul.Komenského</t>
  </si>
  <si>
    <t>Propagácia a reklama</t>
  </si>
  <si>
    <t>06.4.0.</t>
  </si>
  <si>
    <t>Verejné osvetlenie</t>
  </si>
  <si>
    <t>EE verejné osvetlenie</t>
  </si>
  <si>
    <t>Vodné, stočné námestie</t>
  </si>
  <si>
    <t>Monitorovacia správa na Verejné osvetlenie - EU</t>
  </si>
  <si>
    <t>Dotácia TS - údržba verejného osvetlenia</t>
  </si>
  <si>
    <t>06.6.0.</t>
  </si>
  <si>
    <t>Bývanie a obč. vyb. inde neklasifikovaná</t>
  </si>
  <si>
    <t>Verejné WC el.energia</t>
  </si>
  <si>
    <t>Verejné WC vodné, stočné</t>
  </si>
  <si>
    <t>08.1.0.</t>
  </si>
  <si>
    <t>Rekreačné a športové služby</t>
  </si>
  <si>
    <t>Dotácia -Mestský športový klub Námestovo</t>
  </si>
  <si>
    <t>Dotácia -Telovýchovná jednota Oravan Námestovo</t>
  </si>
  <si>
    <t>Dotácia -Námestovský klub slovenských turistov</t>
  </si>
  <si>
    <t>08.2.0.</t>
  </si>
  <si>
    <t>Kultúrne služby</t>
  </si>
  <si>
    <t>Dotácia na činnosť vo výške inkasovaného nájmu</t>
  </si>
  <si>
    <t>Dotácia na činnosť DKN</t>
  </si>
  <si>
    <t>Dotácia na projekt"Komplexná infraštruktúra knižnice"</t>
  </si>
  <si>
    <t>08.3.0.</t>
  </si>
  <si>
    <t>Vysielacie vydavateľské služby</t>
  </si>
  <si>
    <t>Dotácia TS - údržba miestneho rozhlasu</t>
  </si>
  <si>
    <t>08.4.0.</t>
  </si>
  <si>
    <t>Náboženské a iné spoločenské služby</t>
  </si>
  <si>
    <t>Cintorín elektrika, voda</t>
  </si>
  <si>
    <t xml:space="preserve">Kultúrne,spoločenské a vzdelávacie aktivity mesta </t>
  </si>
  <si>
    <t>Kultúrne akcie mesta -MAPOZ</t>
  </si>
  <si>
    <t>Podujatia-  EFRR Program Interreg  V-A Poľsko-Slovensko</t>
  </si>
  <si>
    <t>Aktivity dôchodcov MO JD a  KJ Námestovo</t>
  </si>
  <si>
    <t>Dotácia-Rodinné centrum Drobček</t>
  </si>
  <si>
    <t>Dotácia - Rímsko katolícka cirkev Námestovo</t>
  </si>
  <si>
    <t>Členské ZMOS</t>
  </si>
  <si>
    <t>Členské ZMOS - e-government</t>
  </si>
  <si>
    <t>Členské ZMOBO, Klaster Orava</t>
  </si>
  <si>
    <t>Členské Miestna akčna skupina Biela Orava</t>
  </si>
  <si>
    <t>Členské RVC Martin</t>
  </si>
  <si>
    <t>Členské agentúra SEVER</t>
  </si>
  <si>
    <t>Členské Združenie región Beskydy</t>
  </si>
  <si>
    <t>Členské komunálne asociácie</t>
  </si>
  <si>
    <t>Dotácia na Oravský festival tanca a pohybu</t>
  </si>
  <si>
    <t>Dotácia na Divadelný festival na Slanickom ostrove</t>
  </si>
  <si>
    <t>Dotácia na premiéru divadelnej inscenácie</t>
  </si>
  <si>
    <t>Dotácia- Slovenský zväz drobnochovateľov</t>
  </si>
  <si>
    <t>09.1.1</t>
  </si>
  <si>
    <t>Školský úrad</t>
  </si>
  <si>
    <t>Mzdy,platy a ost. osobné vyrovnania</t>
  </si>
  <si>
    <t>09.1.1.</t>
  </si>
  <si>
    <t>Predškolská výchova - MŠ</t>
  </si>
  <si>
    <t>Dotácia- OZ Detské centrum Rozprávkovo</t>
  </si>
  <si>
    <t>Dotácia -  MŠ Jančová</t>
  </si>
  <si>
    <t>Nemocenské dávky, odchodné</t>
  </si>
  <si>
    <t>Dotácia na výchovu a vzdelávanie MŠ posledný ročník</t>
  </si>
  <si>
    <t xml:space="preserve">Údržba školských budov  </t>
  </si>
  <si>
    <t>09.1.2.</t>
  </si>
  <si>
    <t>Základné vzdelanie</t>
  </si>
  <si>
    <t>ZŠ Komenského - presené kompetencie(bez RK)</t>
  </si>
  <si>
    <t>Sociálne znevýhodneného prostredie (bez RK)</t>
  </si>
  <si>
    <t>Na  dopravu (bez RK)</t>
  </si>
  <si>
    <t>Vzdelávacie poukazy(bez RK)</t>
  </si>
  <si>
    <t>Školský klub(bez RK)</t>
  </si>
  <si>
    <t>Zariadenie školského stravovania (bez RK)</t>
  </si>
  <si>
    <t>Plavecký výcvik(bez RK)</t>
  </si>
  <si>
    <t>Na údržbu ihriska (bez RK)</t>
  </si>
  <si>
    <t>Osobné náklady na asistenta učiteľa (bez RK)</t>
  </si>
  <si>
    <t>Na učebnice /bez RK/</t>
  </si>
  <si>
    <t>Podpora výchovy k stravovacím návykom -ÚPSVaR (bez RK)</t>
  </si>
  <si>
    <t>6xxxx</t>
  </si>
  <si>
    <t>Škola v prírode (bez RK)</t>
  </si>
  <si>
    <t>Vlastné príjmy (bez RK)</t>
  </si>
  <si>
    <t>Rekreačné poukazy (bez RK)</t>
  </si>
  <si>
    <t>Monitorovacia správa -odborné učebne</t>
  </si>
  <si>
    <t xml:space="preserve">Oprava podlahy telocvične </t>
  </si>
  <si>
    <t>ZŠ Slnečná -prenesené kompetencie (bez RK)</t>
  </si>
  <si>
    <t>Učebné pomôcky (bez RK)</t>
  </si>
  <si>
    <t>Na dopravu (bez RK)</t>
  </si>
  <si>
    <t>Vzdelávacie poukazy (bez RK)</t>
  </si>
  <si>
    <t>Školský klub (bez RK)</t>
  </si>
  <si>
    <t>Lyžiarský kurz (bez RK)</t>
  </si>
  <si>
    <t>Plavecký výcvik (bez RK)</t>
  </si>
  <si>
    <t>Škola v prírode bez RK)</t>
  </si>
  <si>
    <t>Monitorovacia správa -odborné učebne, knižnica</t>
  </si>
  <si>
    <t>Oprava strechy a svetlíkov pavilon B -Školská jedáleň</t>
  </si>
  <si>
    <t>Výmena protipožiarnych dverí</t>
  </si>
  <si>
    <t>09.1.2.1.</t>
  </si>
  <si>
    <t>Cirkevná základná škola</t>
  </si>
  <si>
    <t>Dotácia  na plavecký výcvik</t>
  </si>
  <si>
    <t>09.5.0.1.</t>
  </si>
  <si>
    <t>Základná umelecká škola</t>
  </si>
  <si>
    <t>Dotácia na činnosť ZUŠ Ignáca Kolčáka (bez RK)</t>
  </si>
  <si>
    <t>ŠKD + Cirkevná ZŠ</t>
  </si>
  <si>
    <t>Školský klub - Cirkevná základná škola sv.Gorazda</t>
  </si>
  <si>
    <t>09.5.0.2.</t>
  </si>
  <si>
    <t>Centrum voľného času Maják (bez RK)</t>
  </si>
  <si>
    <t>Dotácia na činnosť CVČ Maják</t>
  </si>
  <si>
    <t>Dotácia od subjektov verejnej správy</t>
  </si>
  <si>
    <t>09 6 0</t>
  </si>
  <si>
    <t>Vedľajšie služby v školstve</t>
  </si>
  <si>
    <t>Dotácia -Centrum špeciálno -pedagogického poradenstva ICM Orava</t>
  </si>
  <si>
    <t>Dotácia- Centrum špeciálno -pedagogického poradenstva Fonema</t>
  </si>
  <si>
    <t>10.</t>
  </si>
  <si>
    <t>Sociálne zabezpečenie</t>
  </si>
  <si>
    <t>Dotácia na činnosť pre Centrum sociálnych služieb</t>
  </si>
  <si>
    <t>Príspevok na činnosť ŠR - pre Centrum sociálnych služieb</t>
  </si>
  <si>
    <t xml:space="preserve">Výmena dverí v Domove sociálnych služieb </t>
  </si>
  <si>
    <t>Príspevok-denný stacionár SKCH</t>
  </si>
  <si>
    <t>10.4.0.</t>
  </si>
  <si>
    <t xml:space="preserve">Ďalšie soc.služby - rodina a deti </t>
  </si>
  <si>
    <t>Rodinné prídavky - záškoláctvo</t>
  </si>
  <si>
    <t>10.7.0.</t>
  </si>
  <si>
    <t>Sociálna pomoc občanom v hmotnej a soc. núdzi</t>
  </si>
  <si>
    <t>Pochovávanie na trovy obce</t>
  </si>
  <si>
    <t>Podpora výchovy k stravovacím návykom ŠŠI</t>
  </si>
  <si>
    <t>MŠ učebné pomôcky</t>
  </si>
  <si>
    <t>SŠI - učebné pomôcky</t>
  </si>
  <si>
    <t>Bežné výdavky spolu:</t>
  </si>
  <si>
    <t>Kapitálové výdavky:</t>
  </si>
  <si>
    <t>01.1.1.</t>
  </si>
  <si>
    <t>Výdavky Mestského úradu</t>
  </si>
  <si>
    <t>71xxxx</t>
  </si>
  <si>
    <t>Nákup pozemkov</t>
  </si>
  <si>
    <t>Nákup pozemkov na rozvoj areálu ZŠ Komenského podľa ÚP</t>
  </si>
  <si>
    <t>Ostatné kapitálové výdavky</t>
  </si>
  <si>
    <t>Obstaranie nehmotného majetku</t>
  </si>
  <si>
    <t>Súťaže návrhov  "Námestovské nábrežie-dostavba a verejný priestor"</t>
  </si>
  <si>
    <t>Nákup motorového vozidla</t>
  </si>
  <si>
    <t>03.1.0.</t>
  </si>
  <si>
    <t>Rozšírenie kamerového systému na verejných priestranstvách</t>
  </si>
  <si>
    <t>Nákup elektroscutra</t>
  </si>
  <si>
    <t>04.5.1</t>
  </si>
  <si>
    <t>Doprava</t>
  </si>
  <si>
    <t>Náučný chodník 2,5x2100 so spevneným povrchom</t>
  </si>
  <si>
    <t xml:space="preserve">Vybudovanie miestnej komunikácie-ul.Lazová, asfaltový povrch </t>
  </si>
  <si>
    <t>Generel dopravy</t>
  </si>
  <si>
    <t>Prípravna a projektová dokumentácia miestnych komunikácií</t>
  </si>
  <si>
    <t>Prípravna a projektová dokumentácia IBV Vojenské</t>
  </si>
  <si>
    <t>Prípravna a projekt. dokument. prepojenia ul. Ľ.Štúra so Saleziánmi</t>
  </si>
  <si>
    <t>Projektová dokumentácia IBV Čerchle II</t>
  </si>
  <si>
    <t xml:space="preserve">Projektová dokumentácia IBV Brehy </t>
  </si>
  <si>
    <t>Vybudovanie ul. Lúčná</t>
  </si>
  <si>
    <t>Rekonštrukcia ul. Kliňanská</t>
  </si>
  <si>
    <t>Rekonštrukcia ul. ČK od križovatky po OD Klinec</t>
  </si>
  <si>
    <t>Rekonštrukcia ul. Slnečná</t>
  </si>
  <si>
    <t xml:space="preserve">Vybudovanie ul. Slanická časť Hlinisko </t>
  </si>
  <si>
    <t>Príjazdová komunikácia k Skate parku - dotácia</t>
  </si>
  <si>
    <t>05 1 0</t>
  </si>
  <si>
    <t xml:space="preserve">Spolufinancovanie projektu BRKO - dotácia </t>
  </si>
  <si>
    <t>Prístrešok na kontajnery ul. ČK</t>
  </si>
  <si>
    <t>Generel zelene</t>
  </si>
  <si>
    <t>Vybudovanie centra vodných športov- prezliekarne</t>
  </si>
  <si>
    <t>Prípravna a projektová dokumentácia- Dom smútku</t>
  </si>
  <si>
    <t>Vybudovanie detského ihriska na sídlisku Brehy</t>
  </si>
  <si>
    <t>Vybudovanie detského ihriska Čerchle</t>
  </si>
  <si>
    <t>Modernizácia umelej trávy v areáli MŠK</t>
  </si>
  <si>
    <t xml:space="preserve"> Vybudovanie odvodnenia ul. Severná</t>
  </si>
  <si>
    <t>Prípravna a projektová dokumentácia plynofikácie Čerchle</t>
  </si>
  <si>
    <t>06. 4. 0</t>
  </si>
  <si>
    <t>Rekonštrukcia sociálnych zariadení, zdravotechniky a</t>
  </si>
  <si>
    <t>Hracie prvky a mobiliár pri MŠ Komenského</t>
  </si>
  <si>
    <t>Prípravna a projektová dokumentácia výstavba školky na ul. Komenského</t>
  </si>
  <si>
    <t xml:space="preserve"> rozvodov v budove  MŠ X Veterná</t>
  </si>
  <si>
    <t>Obstaranie špeciálnych učební ZŠ Slnečná-dotácia</t>
  </si>
  <si>
    <t>7xxxxx</t>
  </si>
  <si>
    <t>Nákup HIM - hudobné nástroje pre ZUŠ Ignáca Kolčáka bez RK</t>
  </si>
  <si>
    <t>Kapitálové výdavky spolu</t>
  </si>
  <si>
    <t>Finančné operácie príjmové:</t>
  </si>
  <si>
    <t>Prevod z rezervného fondu</t>
  </si>
  <si>
    <t>453</t>
  </si>
  <si>
    <t>Nevyčer.dotácia na výmenu podlahy v telocvični ZŠ Komenského</t>
  </si>
  <si>
    <t>Finančné operácie príjmové spolu</t>
  </si>
  <si>
    <t>Finančné operácie výdavkové:</t>
  </si>
  <si>
    <t>82xxxx</t>
  </si>
  <si>
    <t>Splácanie úveru - 16 b.j. Komenského II. etapa</t>
  </si>
  <si>
    <t>Finančné operácie výdavkové spolu</t>
  </si>
  <si>
    <t>Plnenie rozpočtového hospodárenia:</t>
  </si>
  <si>
    <t>Príjmy bežného rozpočtu:</t>
  </si>
  <si>
    <t>Príjmy kapitálového rozpočtu:</t>
  </si>
  <si>
    <t>Výdavky bežného rozpočtu:</t>
  </si>
  <si>
    <t>Výdavky kapitálového rozpočtu:</t>
  </si>
  <si>
    <t>Výsledok rozpočtového hospodárenia</t>
  </si>
  <si>
    <t>Rekapitulácia:</t>
  </si>
  <si>
    <t>Bežné príjmy</t>
  </si>
  <si>
    <t>Kapitálové príjmy</t>
  </si>
  <si>
    <t>Finančné operácie príjmové</t>
  </si>
  <si>
    <t>Rozpočtové príjmy spolu</t>
  </si>
  <si>
    <t>Kapitálové výdavky</t>
  </si>
  <si>
    <t>Finančné operácie výdavkové</t>
  </si>
  <si>
    <t>Rozpočtové výdavky spolu</t>
  </si>
  <si>
    <t>Prípravna a projektová dokumentácia vybudovanie kanalizácie SO-01 stoka "A"-Príboj</t>
  </si>
  <si>
    <t>Prípravna a projektová dokumentácia verejného osvetlenie Slanica</t>
  </si>
  <si>
    <r>
      <rPr>
        <b/>
        <sz val="12"/>
        <rFont val="Arial Narrow"/>
        <family val="2"/>
        <charset val="238"/>
      </rPr>
      <t>Kapitálové</t>
    </r>
    <r>
      <rPr>
        <sz val="12"/>
        <rFont val="Arial Narrow"/>
        <family val="2"/>
        <charset val="238"/>
      </rPr>
      <t xml:space="preserve"> </t>
    </r>
    <r>
      <rPr>
        <b/>
        <sz val="12"/>
        <rFont val="Arial Narrow"/>
        <family val="2"/>
        <charset val="238"/>
      </rPr>
      <t>príjmy</t>
    </r>
  </si>
  <si>
    <t>Na lyžiarský kurz (bez RK)</t>
  </si>
  <si>
    <t>Dotácia - Súkromná ZUŠ Fernezová</t>
  </si>
  <si>
    <t xml:space="preserve">Dotácia - Súkromná ZUŠ Babuliaková </t>
  </si>
  <si>
    <t xml:space="preserve">Vlastné príjmy </t>
  </si>
  <si>
    <t>Príspevok TS- likvidácia nelegálnych skládok</t>
  </si>
  <si>
    <t>Prípravna a projektová dokumentácia na výstavbu športovej haly pri ZŠ Komenského</t>
  </si>
  <si>
    <t>Vrátenie nevyčerpaného príspevku CSS a nocľaháreň</t>
  </si>
  <si>
    <t xml:space="preserve"> Na dopravné</t>
  </si>
  <si>
    <t>Jednorazová dávka sociálnej pomoci</t>
  </si>
  <si>
    <t xml:space="preserve">Za komunálny odpad </t>
  </si>
  <si>
    <t>01 3 3</t>
  </si>
  <si>
    <t>Obnova mobiliaru Domu smútku</t>
  </si>
  <si>
    <t>Rekonštrukcia verejného WC na Nábreží</t>
  </si>
  <si>
    <t>Realizácia športovej haly - I. fáza</t>
  </si>
  <si>
    <t>Súťaž návrhov - Domu kultúry</t>
  </si>
  <si>
    <t>Rekonštrukcia podkrovných priestorov ZŠ Slnenčná</t>
  </si>
  <si>
    <t>Rozpočet na rok 2021 schválený Uznesením č. 133/2020, dňa 09.12.2020</t>
  </si>
  <si>
    <t xml:space="preserve">            Rozpočet mesta Námestovo na rok 2021</t>
  </si>
  <si>
    <t xml:space="preserve">01 6 0 </t>
  </si>
  <si>
    <t>Voľby a sčítanie obyvateľov</t>
  </si>
  <si>
    <t>Sčítanie obyvateľov</t>
  </si>
  <si>
    <t xml:space="preserve">Sčítanie domov a bytov </t>
  </si>
  <si>
    <t>Sčítanie domov a bytov</t>
  </si>
  <si>
    <t>Dotácia na sčítanie obyvateľov</t>
  </si>
  <si>
    <t>Projekt "Pracuj, zmeň svoj život" ÚPSVaR</t>
  </si>
  <si>
    <t>Rozpočet + RO č.1</t>
  </si>
  <si>
    <t>Projekt  prekládkovej stanice TKO Zubrohlava</t>
  </si>
  <si>
    <t>zmena rozpočtu RO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</si>
</sst>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indexed="8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Times New Roman"/>
      <family val="1"/>
      <charset val="238"/>
    </font>
    <font>
      <b/>
      <i/>
      <sz val="12"/>
      <color indexed="8"/>
      <name val="Arial Narrow"/>
      <family val="2"/>
      <charset val="238"/>
    </font>
    <font>
      <b/>
      <i/>
      <sz val="12"/>
      <name val="Arial Narrow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4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3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right" wrapText="1"/>
    </xf>
    <xf numFmtId="0" fontId="3" fillId="3" borderId="10" xfId="0" applyFont="1" applyFill="1" applyBorder="1" applyAlignment="1">
      <alignment wrapText="1"/>
    </xf>
    <xf numFmtId="2" fontId="2" fillId="3" borderId="10" xfId="0" applyNumberFormat="1" applyFont="1" applyFill="1" applyBorder="1" applyAlignment="1">
      <alignment wrapText="1"/>
    </xf>
    <xf numFmtId="1" fontId="1" fillId="3" borderId="10" xfId="0" applyNumberFormat="1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1" fontId="2" fillId="3" borderId="10" xfId="0" applyNumberFormat="1" applyFont="1" applyFill="1" applyBorder="1" applyAlignment="1">
      <alignment wrapText="1"/>
    </xf>
    <xf numFmtId="49" fontId="4" fillId="2" borderId="10" xfId="0" applyNumberFormat="1" applyFont="1" applyFill="1" applyBorder="1" applyAlignment="1">
      <alignment horizontal="right"/>
    </xf>
    <xf numFmtId="2" fontId="1" fillId="3" borderId="10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3" fillId="3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49" fontId="7" fillId="4" borderId="10" xfId="0" applyNumberFormat="1" applyFont="1" applyFill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1" fontId="3" fillId="4" borderId="10" xfId="0" applyNumberFormat="1" applyFont="1" applyFill="1" applyBorder="1" applyAlignment="1">
      <alignment wrapText="1"/>
    </xf>
    <xf numFmtId="9" fontId="2" fillId="2" borderId="13" xfId="0" applyNumberFormat="1" applyFont="1" applyFill="1" applyBorder="1" applyAlignment="1">
      <alignment wrapText="1"/>
    </xf>
    <xf numFmtId="0" fontId="5" fillId="3" borderId="10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49" fontId="7" fillId="2" borderId="10" xfId="0" applyNumberFormat="1" applyFont="1" applyFill="1" applyBorder="1" applyAlignment="1">
      <alignment horizontal="right" wrapText="1"/>
    </xf>
    <xf numFmtId="1" fontId="3" fillId="3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 applyAlignment="1">
      <alignment wrapText="1"/>
    </xf>
    <xf numFmtId="2" fontId="2" fillId="2" borderId="10" xfId="0" applyNumberFormat="1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49" fontId="2" fillId="3" borderId="10" xfId="0" applyNumberFormat="1" applyFont="1" applyFill="1" applyBorder="1" applyAlignment="1">
      <alignment horizontal="right" wrapText="1"/>
    </xf>
    <xf numFmtId="49" fontId="1" fillId="2" borderId="10" xfId="0" applyNumberFormat="1" applyFont="1" applyFill="1" applyBorder="1" applyAlignment="1">
      <alignment horizontal="right" wrapText="1"/>
    </xf>
    <xf numFmtId="0" fontId="8" fillId="3" borderId="10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49" fontId="2" fillId="4" borderId="10" xfId="0" applyNumberFormat="1" applyFont="1" applyFill="1" applyBorder="1" applyAlignment="1">
      <alignment horizontal="right" wrapText="1"/>
    </xf>
    <xf numFmtId="0" fontId="1" fillId="3" borderId="11" xfId="0" applyFont="1" applyFill="1" applyBorder="1" applyAlignment="1">
      <alignment wrapText="1"/>
    </xf>
    <xf numFmtId="49" fontId="8" fillId="2" borderId="10" xfId="0" applyNumberFormat="1" applyFont="1" applyFill="1" applyBorder="1" applyAlignment="1">
      <alignment horizontal="right"/>
    </xf>
    <xf numFmtId="49" fontId="2" fillId="5" borderId="10" xfId="0" applyNumberFormat="1" applyFont="1" applyFill="1" applyBorder="1" applyAlignment="1">
      <alignment horizontal="right" wrapText="1"/>
    </xf>
    <xf numFmtId="0" fontId="3" fillId="5" borderId="10" xfId="0" applyFont="1" applyFill="1" applyBorder="1" applyAlignment="1">
      <alignment wrapText="1"/>
    </xf>
    <xf numFmtId="1" fontId="3" fillId="5" borderId="10" xfId="0" applyNumberFormat="1" applyFont="1" applyFill="1" applyBorder="1" applyAlignment="1">
      <alignment wrapText="1"/>
    </xf>
    <xf numFmtId="49" fontId="7" fillId="6" borderId="10" xfId="0" applyNumberFormat="1" applyFont="1" applyFill="1" applyBorder="1" applyAlignment="1">
      <alignment horizontal="right" wrapText="1"/>
    </xf>
    <xf numFmtId="0" fontId="3" fillId="6" borderId="10" xfId="0" applyFont="1" applyFill="1" applyBorder="1" applyAlignment="1">
      <alignment wrapText="1"/>
    </xf>
    <xf numFmtId="1" fontId="3" fillId="6" borderId="10" xfId="0" applyNumberFormat="1" applyFont="1" applyFill="1" applyBorder="1" applyAlignment="1">
      <alignment wrapText="1"/>
    </xf>
    <xf numFmtId="9" fontId="2" fillId="2" borderId="10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wrapText="1"/>
    </xf>
    <xf numFmtId="10" fontId="2" fillId="2" borderId="13" xfId="0" applyNumberFormat="1" applyFont="1" applyFill="1" applyBorder="1" applyAlignment="1">
      <alignment wrapText="1"/>
    </xf>
    <xf numFmtId="49" fontId="9" fillId="2" borderId="10" xfId="0" applyNumberFormat="1" applyFont="1" applyFill="1" applyBorder="1" applyAlignment="1">
      <alignment horizontal="right" wrapText="1"/>
    </xf>
    <xf numFmtId="0" fontId="10" fillId="3" borderId="10" xfId="0" applyFont="1" applyFill="1" applyBorder="1" applyAlignment="1">
      <alignment wrapText="1"/>
    </xf>
    <xf numFmtId="9" fontId="2" fillId="3" borderId="13" xfId="0" applyNumberFormat="1" applyFont="1" applyFill="1" applyBorder="1" applyAlignment="1">
      <alignment wrapText="1"/>
    </xf>
    <xf numFmtId="49" fontId="2" fillId="6" borderId="10" xfId="0" applyNumberFormat="1" applyFont="1" applyFill="1" applyBorder="1" applyAlignment="1">
      <alignment horizontal="right" wrapText="1"/>
    </xf>
    <xf numFmtId="49" fontId="7" fillId="7" borderId="10" xfId="0" applyNumberFormat="1" applyFont="1" applyFill="1" applyBorder="1" applyAlignment="1">
      <alignment horizontal="right" wrapText="1"/>
    </xf>
    <xf numFmtId="0" fontId="3" fillId="7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right" wrapText="1"/>
    </xf>
    <xf numFmtId="49" fontId="5" fillId="2" borderId="10" xfId="0" applyNumberFormat="1" applyFont="1" applyFill="1" applyBorder="1" applyAlignment="1">
      <alignment horizontal="right" wrapText="1"/>
    </xf>
    <xf numFmtId="49" fontId="2" fillId="7" borderId="10" xfId="0" applyNumberFormat="1" applyFont="1" applyFill="1" applyBorder="1" applyAlignment="1">
      <alignment horizontal="right" wrapText="1"/>
    </xf>
    <xf numFmtId="1" fontId="3" fillId="7" borderId="10" xfId="0" applyNumberFormat="1" applyFont="1" applyFill="1" applyBorder="1" applyAlignment="1">
      <alignment wrapText="1"/>
    </xf>
    <xf numFmtId="49" fontId="2" fillId="8" borderId="10" xfId="0" applyNumberFormat="1" applyFont="1" applyFill="1" applyBorder="1" applyAlignment="1">
      <alignment horizontal="right" wrapText="1"/>
    </xf>
    <xf numFmtId="0" fontId="3" fillId="8" borderId="10" xfId="0" applyFont="1" applyFill="1" applyBorder="1" applyAlignment="1">
      <alignment wrapText="1"/>
    </xf>
    <xf numFmtId="49" fontId="2" fillId="9" borderId="10" xfId="0" applyNumberFormat="1" applyFont="1" applyFill="1" applyBorder="1" applyAlignment="1">
      <alignment horizontal="right" wrapText="1"/>
    </xf>
    <xf numFmtId="0" fontId="3" fillId="9" borderId="10" xfId="0" applyFont="1" applyFill="1" applyBorder="1" applyAlignment="1">
      <alignment wrapText="1"/>
    </xf>
    <xf numFmtId="1" fontId="3" fillId="8" borderId="10" xfId="0" applyNumberFormat="1" applyFont="1" applyFill="1" applyBorder="1" applyAlignment="1">
      <alignment wrapText="1"/>
    </xf>
    <xf numFmtId="1" fontId="3" fillId="9" borderId="10" xfId="0" applyNumberFormat="1" applyFont="1" applyFill="1" applyBorder="1" applyAlignment="1">
      <alignment wrapText="1"/>
    </xf>
    <xf numFmtId="0" fontId="1" fillId="3" borderId="9" xfId="0" applyFont="1" applyFill="1" applyBorder="1" applyAlignment="1">
      <alignment wrapText="1"/>
    </xf>
    <xf numFmtId="1" fontId="1" fillId="3" borderId="9" xfId="0" applyNumberFormat="1" applyFont="1" applyFill="1" applyBorder="1" applyAlignment="1">
      <alignment wrapText="1"/>
    </xf>
    <xf numFmtId="49" fontId="11" fillId="7" borderId="10" xfId="0" applyNumberFormat="1" applyFont="1" applyFill="1" applyBorder="1" applyAlignment="1">
      <alignment horizontal="right"/>
    </xf>
    <xf numFmtId="0" fontId="12" fillId="7" borderId="10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49" fontId="15" fillId="3" borderId="10" xfId="0" applyNumberFormat="1" applyFont="1" applyFill="1" applyBorder="1" applyAlignment="1">
      <alignment horizontal="right" wrapText="1"/>
    </xf>
    <xf numFmtId="0" fontId="15" fillId="3" borderId="10" xfId="0" applyFont="1" applyFill="1" applyBorder="1" applyAlignment="1">
      <alignment wrapText="1"/>
    </xf>
    <xf numFmtId="1" fontId="7" fillId="2" borderId="10" xfId="0" applyNumberFormat="1" applyFont="1" applyFill="1" applyBorder="1" applyAlignment="1">
      <alignment wrapText="1"/>
    </xf>
    <xf numFmtId="1" fontId="7" fillId="6" borderId="10" xfId="0" applyNumberFormat="1" applyFont="1" applyFill="1" applyBorder="1" applyAlignment="1">
      <alignment wrapText="1"/>
    </xf>
    <xf numFmtId="1" fontId="7" fillId="8" borderId="10" xfId="0" applyNumberFormat="1" applyFont="1" applyFill="1" applyBorder="1" applyAlignment="1">
      <alignment wrapText="1"/>
    </xf>
    <xf numFmtId="1" fontId="7" fillId="4" borderId="10" xfId="0" applyNumberFormat="1" applyFont="1" applyFill="1" applyBorder="1" applyAlignment="1">
      <alignment wrapText="1"/>
    </xf>
    <xf numFmtId="1" fontId="7" fillId="5" borderId="10" xfId="0" applyNumberFormat="1" applyFont="1" applyFill="1" applyBorder="1" applyAlignment="1">
      <alignment wrapText="1"/>
    </xf>
    <xf numFmtId="0" fontId="2" fillId="4" borderId="13" xfId="0" applyFont="1" applyFill="1" applyBorder="1" applyAlignment="1">
      <alignment wrapText="1"/>
    </xf>
    <xf numFmtId="9" fontId="2" fillId="4" borderId="13" xfId="0" applyNumberFormat="1" applyFont="1" applyFill="1" applyBorder="1" applyAlignment="1">
      <alignment wrapText="1"/>
    </xf>
    <xf numFmtId="0" fontId="2" fillId="6" borderId="13" xfId="0" applyFont="1" applyFill="1" applyBorder="1" applyAlignment="1">
      <alignment wrapText="1"/>
    </xf>
    <xf numFmtId="0" fontId="2" fillId="8" borderId="13" xfId="0" applyFont="1" applyFill="1" applyBorder="1" applyAlignment="1">
      <alignment wrapText="1"/>
    </xf>
    <xf numFmtId="0" fontId="2" fillId="5" borderId="13" xfId="0" applyFont="1" applyFill="1" applyBorder="1" applyAlignment="1">
      <alignment wrapText="1"/>
    </xf>
    <xf numFmtId="0" fontId="7" fillId="6" borderId="13" xfId="0" applyFont="1" applyFill="1" applyBorder="1" applyAlignment="1">
      <alignment wrapText="1"/>
    </xf>
    <xf numFmtId="9" fontId="7" fillId="6" borderId="13" xfId="0" applyNumberFormat="1" applyFont="1" applyFill="1" applyBorder="1" applyAlignment="1">
      <alignment wrapText="1"/>
    </xf>
    <xf numFmtId="0" fontId="1" fillId="6" borderId="10" xfId="0" applyFont="1" applyFill="1" applyBorder="1" applyAlignment="1">
      <alignment wrapText="1"/>
    </xf>
    <xf numFmtId="0" fontId="2" fillId="7" borderId="13" xfId="0" applyFont="1" applyFill="1" applyBorder="1" applyAlignment="1">
      <alignment wrapText="1"/>
    </xf>
    <xf numFmtId="0" fontId="7" fillId="7" borderId="13" xfId="0" applyFont="1" applyFill="1" applyBorder="1" applyAlignment="1">
      <alignment wrapText="1"/>
    </xf>
    <xf numFmtId="1" fontId="7" fillId="7" borderId="10" xfId="0" applyNumberFormat="1" applyFont="1" applyFill="1" applyBorder="1" applyAlignment="1">
      <alignment wrapText="1"/>
    </xf>
    <xf numFmtId="1" fontId="2" fillId="7" borderId="13" xfId="0" applyNumberFormat="1" applyFont="1" applyFill="1" applyBorder="1" applyAlignment="1">
      <alignment wrapText="1"/>
    </xf>
    <xf numFmtId="0" fontId="2" fillId="9" borderId="13" xfId="0" applyFont="1" applyFill="1" applyBorder="1" applyAlignment="1">
      <alignment wrapText="1"/>
    </xf>
    <xf numFmtId="1" fontId="7" fillId="9" borderId="10" xfId="0" applyNumberFormat="1" applyFont="1" applyFill="1" applyBorder="1" applyAlignment="1">
      <alignment wrapText="1"/>
    </xf>
    <xf numFmtId="49" fontId="14" fillId="6" borderId="10" xfId="0" applyNumberFormat="1" applyFont="1" applyFill="1" applyBorder="1" applyAlignment="1">
      <alignment horizontal="right" wrapText="1"/>
    </xf>
    <xf numFmtId="0" fontId="14" fillId="6" borderId="10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3" borderId="13" xfId="0" applyFont="1" applyFill="1" applyBorder="1" applyAlignment="1">
      <alignment wrapText="1"/>
    </xf>
    <xf numFmtId="10" fontId="1" fillId="3" borderId="13" xfId="0" applyNumberFormat="1" applyFont="1" applyFill="1" applyBorder="1" applyAlignment="1">
      <alignment wrapText="1"/>
    </xf>
    <xf numFmtId="1" fontId="2" fillId="6" borderId="13" xfId="0" applyNumberFormat="1" applyFont="1" applyFill="1" applyBorder="1" applyAlignment="1">
      <alignment wrapText="1"/>
    </xf>
    <xf numFmtId="1" fontId="2" fillId="8" borderId="13" xfId="0" applyNumberFormat="1" applyFont="1" applyFill="1" applyBorder="1" applyAlignment="1">
      <alignment wrapText="1"/>
    </xf>
    <xf numFmtId="0" fontId="16" fillId="2" borderId="10" xfId="0" applyFont="1" applyFill="1" applyBorder="1" applyAlignment="1">
      <alignment wrapText="1"/>
    </xf>
    <xf numFmtId="0" fontId="13" fillId="3" borderId="0" xfId="0" applyFont="1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449874</xdr:colOff>
      <xdr:row>1</xdr:row>
      <xdr:rowOff>196298</xdr:rowOff>
    </xdr:from>
    <xdr:to>
      <xdr:col>2</xdr:col>
      <xdr:colOff>590550</xdr:colOff>
      <xdr:row>4</xdr:row>
      <xdr:rowOff>152495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874" y="196298"/>
          <a:ext cx="721701" cy="584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tabSelected="1" topLeftCell="B2" workbookViewId="0">
      <selection activeCell="K16" sqref="K16"/>
    </sheetView>
  </sheetViews>
  <sheetFormatPr defaultColWidth="16.5703125" defaultRowHeight="15.75" x14ac:dyDescent="0.25"/>
  <cols>
    <col min="1" max="1" width="7" style="7" hidden="1" customWidth="1"/>
    <col min="2" max="2" width="8.7109375" style="7" customWidth="1"/>
    <col min="3" max="3" width="74" style="1" customWidth="1"/>
    <col min="4" max="4" width="15.140625" style="1" customWidth="1"/>
    <col min="5" max="5" width="12.5703125" style="7" customWidth="1"/>
    <col min="6" max="7" width="15.7109375" style="7" customWidth="1"/>
    <col min="8" max="8" width="9.140625" style="7" customWidth="1"/>
    <col min="9" max="9" width="10" style="7" customWidth="1"/>
    <col min="10" max="223" width="9.140625" style="7" customWidth="1"/>
    <col min="224" max="224" width="9.28515625" style="7" customWidth="1"/>
    <col min="225" max="225" width="52.28515625" style="7" customWidth="1"/>
    <col min="226" max="226" width="16.5703125" style="7" customWidth="1"/>
    <col min="227" max="227" width="12.5703125" style="7" customWidth="1"/>
    <col min="228" max="228" width="16.5703125" style="7" customWidth="1"/>
    <col min="229" max="229" width="9.5703125" style="7" customWidth="1"/>
    <col min="230" max="230" width="11.7109375" style="7" customWidth="1"/>
    <col min="231" max="231" width="10.42578125" style="7" customWidth="1"/>
    <col min="232" max="232" width="16.5703125" style="7" customWidth="1"/>
    <col min="233" max="233" width="11.140625" style="7" customWidth="1"/>
    <col min="234" max="16384" width="16.5703125" style="7"/>
  </cols>
  <sheetData>
    <row r="1" spans="1:7" s="15" customFormat="1" hidden="1" x14ac:dyDescent="0.25">
      <c r="A1" s="11"/>
      <c r="B1" s="12"/>
      <c r="C1" s="13"/>
      <c r="D1" s="13"/>
      <c r="E1" s="14"/>
    </row>
    <row r="2" spans="1:7" s="16" customFormat="1" x14ac:dyDescent="0.25">
      <c r="B2" s="17"/>
      <c r="C2" s="18"/>
      <c r="D2" s="18"/>
    </row>
    <row r="3" spans="1:7" s="16" customFormat="1" ht="18" x14ac:dyDescent="0.25">
      <c r="B3" s="19"/>
      <c r="C3" s="103" t="s">
        <v>414</v>
      </c>
      <c r="D3" s="103"/>
    </row>
    <row r="4" spans="1:7" s="16" customFormat="1" x14ac:dyDescent="0.25">
      <c r="B4" s="19"/>
      <c r="C4" s="18"/>
      <c r="D4" s="18"/>
    </row>
    <row r="5" spans="1:7" s="16" customFormat="1" ht="15" customHeight="1" x14ac:dyDescent="0.25">
      <c r="B5" s="19"/>
      <c r="C5" s="18"/>
      <c r="D5" s="18"/>
    </row>
    <row r="6" spans="1:7" s="20" customFormat="1" x14ac:dyDescent="0.25">
      <c r="A6" s="16"/>
      <c r="B6" s="19"/>
      <c r="C6" s="18"/>
      <c r="D6" s="18"/>
    </row>
    <row r="7" spans="1:7" s="21" customFormat="1" ht="90" customHeight="1" x14ac:dyDescent="0.25">
      <c r="B7" s="22"/>
      <c r="C7" s="23" t="s">
        <v>0</v>
      </c>
      <c r="D7" s="3" t="s">
        <v>413</v>
      </c>
      <c r="E7" s="24" t="s">
        <v>424</v>
      </c>
      <c r="F7" s="21" t="s">
        <v>422</v>
      </c>
    </row>
    <row r="8" spans="1:7" ht="17.100000000000001" customHeight="1" x14ac:dyDescent="0.25">
      <c r="B8" s="25">
        <v>100</v>
      </c>
      <c r="C8" s="26" t="s">
        <v>1</v>
      </c>
      <c r="D8" s="27">
        <f>D10+D13+D16</f>
        <v>6162113</v>
      </c>
      <c r="E8" s="82"/>
      <c r="F8" s="79">
        <f>E8+D8</f>
        <v>6162113</v>
      </c>
    </row>
    <row r="9" spans="1:7" ht="17.100000000000001" customHeight="1" x14ac:dyDescent="0.25">
      <c r="B9" s="2"/>
      <c r="E9" s="30"/>
      <c r="F9" s="33"/>
    </row>
    <row r="10" spans="1:7" ht="17.100000000000001" customHeight="1" x14ac:dyDescent="0.25">
      <c r="B10" s="31">
        <v>110</v>
      </c>
      <c r="C10" s="3" t="s">
        <v>2</v>
      </c>
      <c r="D10" s="32">
        <f t="shared" ref="D10" si="0">D11</f>
        <v>5441563</v>
      </c>
      <c r="E10" s="30"/>
      <c r="F10" s="76">
        <f t="shared" ref="F10:F72" si="1">E10+D10</f>
        <v>5441563</v>
      </c>
    </row>
    <row r="11" spans="1:7" ht="17.100000000000001" customHeight="1" x14ac:dyDescent="0.25">
      <c r="B11" s="2" t="s">
        <v>3</v>
      </c>
      <c r="C11" s="1" t="s">
        <v>4</v>
      </c>
      <c r="D11" s="5">
        <v>5441563</v>
      </c>
      <c r="E11" s="28"/>
      <c r="F11" s="33">
        <f t="shared" si="1"/>
        <v>5441563</v>
      </c>
    </row>
    <row r="12" spans="1:7" ht="17.100000000000001" customHeight="1" x14ac:dyDescent="0.25">
      <c r="B12" s="2"/>
      <c r="F12" s="33"/>
    </row>
    <row r="13" spans="1:7" ht="17.100000000000001" customHeight="1" x14ac:dyDescent="0.25">
      <c r="B13" s="31">
        <v>120</v>
      </c>
      <c r="C13" s="3" t="s">
        <v>5</v>
      </c>
      <c r="D13" s="3">
        <f>D14</f>
        <v>500000</v>
      </c>
      <c r="E13" s="30"/>
      <c r="F13" s="76">
        <f t="shared" si="1"/>
        <v>500000</v>
      </c>
    </row>
    <row r="14" spans="1:7" ht="17.100000000000001" customHeight="1" x14ac:dyDescent="0.25">
      <c r="B14" s="2" t="s">
        <v>6</v>
      </c>
      <c r="C14" s="1" t="s">
        <v>7</v>
      </c>
      <c r="D14" s="1">
        <v>500000</v>
      </c>
      <c r="E14" s="28"/>
      <c r="F14" s="33">
        <f t="shared" si="1"/>
        <v>500000</v>
      </c>
    </row>
    <row r="15" spans="1:7" ht="17.100000000000001" customHeight="1" x14ac:dyDescent="0.25">
      <c r="B15" s="2"/>
      <c r="E15" s="30"/>
      <c r="F15" s="33"/>
      <c r="G15" s="6"/>
    </row>
    <row r="16" spans="1:7" ht="17.100000000000001" customHeight="1" x14ac:dyDescent="0.25">
      <c r="B16" s="31">
        <v>133</v>
      </c>
      <c r="C16" s="3" t="s">
        <v>8</v>
      </c>
      <c r="D16" s="3">
        <f>SUM(D17:D22)</f>
        <v>220550</v>
      </c>
      <c r="E16" s="30"/>
      <c r="F16" s="76">
        <f t="shared" si="1"/>
        <v>220550</v>
      </c>
    </row>
    <row r="17" spans="2:13" ht="17.100000000000001" customHeight="1" x14ac:dyDescent="0.25">
      <c r="B17" s="2" t="s">
        <v>9</v>
      </c>
      <c r="C17" s="1" t="s">
        <v>10</v>
      </c>
      <c r="D17" s="1">
        <v>5200</v>
      </c>
      <c r="E17" s="30"/>
      <c r="F17" s="33">
        <f t="shared" si="1"/>
        <v>5200</v>
      </c>
    </row>
    <row r="18" spans="2:13" ht="17.100000000000001" customHeight="1" x14ac:dyDescent="0.25">
      <c r="B18" s="2" t="s">
        <v>9</v>
      </c>
      <c r="C18" s="1" t="s">
        <v>11</v>
      </c>
      <c r="D18" s="1">
        <v>350</v>
      </c>
      <c r="E18" s="30"/>
      <c r="F18" s="33">
        <f t="shared" si="1"/>
        <v>350</v>
      </c>
    </row>
    <row r="19" spans="2:13" ht="17.100000000000001" customHeight="1" x14ac:dyDescent="0.25">
      <c r="B19" s="2" t="s">
        <v>9</v>
      </c>
      <c r="C19" s="1" t="s">
        <v>12</v>
      </c>
      <c r="D19" s="1">
        <v>2000</v>
      </c>
      <c r="E19" s="30"/>
      <c r="F19" s="33">
        <f t="shared" si="1"/>
        <v>2000</v>
      </c>
    </row>
    <row r="20" spans="2:13" ht="17.100000000000001" customHeight="1" x14ac:dyDescent="0.25">
      <c r="B20" s="2" t="s">
        <v>9</v>
      </c>
      <c r="C20" s="1" t="s">
        <v>13</v>
      </c>
      <c r="D20" s="1">
        <v>10000</v>
      </c>
      <c r="E20" s="30"/>
      <c r="F20" s="33">
        <f t="shared" si="1"/>
        <v>10000</v>
      </c>
      <c r="G20" s="33"/>
    </row>
    <row r="21" spans="2:13" ht="17.100000000000001" customHeight="1" x14ac:dyDescent="0.25">
      <c r="B21" s="2" t="s">
        <v>9</v>
      </c>
      <c r="C21" s="1" t="s">
        <v>14</v>
      </c>
      <c r="D21" s="1">
        <v>12000</v>
      </c>
      <c r="E21" s="28"/>
      <c r="F21" s="33">
        <f t="shared" si="1"/>
        <v>12000</v>
      </c>
    </row>
    <row r="22" spans="2:13" ht="17.100000000000001" customHeight="1" x14ac:dyDescent="0.25">
      <c r="B22" s="2" t="s">
        <v>9</v>
      </c>
      <c r="C22" s="1" t="s">
        <v>406</v>
      </c>
      <c r="D22" s="1">
        <v>191000</v>
      </c>
      <c r="E22" s="30"/>
      <c r="F22" s="33">
        <f t="shared" si="1"/>
        <v>191000</v>
      </c>
    </row>
    <row r="23" spans="2:13" ht="17.100000000000001" customHeight="1" x14ac:dyDescent="0.25">
      <c r="B23" s="2"/>
      <c r="E23" s="30"/>
      <c r="F23" s="33"/>
    </row>
    <row r="24" spans="2:13" ht="17.100000000000001" customHeight="1" x14ac:dyDescent="0.25">
      <c r="B24" s="25">
        <v>200</v>
      </c>
      <c r="C24" s="26" t="s">
        <v>15</v>
      </c>
      <c r="D24" s="26">
        <f>D26+D34+D41+D44</f>
        <v>751109</v>
      </c>
      <c r="E24" s="81"/>
      <c r="F24" s="79">
        <f t="shared" si="1"/>
        <v>751109</v>
      </c>
    </row>
    <row r="25" spans="2:13" ht="17.100000000000001" customHeight="1" x14ac:dyDescent="0.25">
      <c r="B25" s="2"/>
      <c r="E25" s="30"/>
      <c r="F25" s="33"/>
      <c r="G25" s="34"/>
    </row>
    <row r="26" spans="2:13" ht="17.100000000000001" customHeight="1" x14ac:dyDescent="0.25">
      <c r="B26" s="31">
        <v>210</v>
      </c>
      <c r="C26" s="3" t="s">
        <v>16</v>
      </c>
      <c r="D26" s="3">
        <f t="shared" ref="D26" si="2">SUM(D27:D32)</f>
        <v>202100</v>
      </c>
      <c r="E26" s="30"/>
      <c r="F26" s="33">
        <f t="shared" si="1"/>
        <v>202100</v>
      </c>
      <c r="G26" s="34"/>
    </row>
    <row r="27" spans="2:13" ht="17.100000000000001" customHeight="1" x14ac:dyDescent="0.25">
      <c r="B27" s="2" t="s">
        <v>17</v>
      </c>
      <c r="C27" s="1" t="s">
        <v>18</v>
      </c>
      <c r="D27" s="1">
        <v>30000</v>
      </c>
      <c r="E27" s="30"/>
      <c r="F27" s="33">
        <f t="shared" si="1"/>
        <v>30000</v>
      </c>
    </row>
    <row r="28" spans="2:13" ht="17.100000000000001" customHeight="1" x14ac:dyDescent="0.25">
      <c r="B28" s="2" t="s">
        <v>17</v>
      </c>
      <c r="C28" s="1" t="s">
        <v>19</v>
      </c>
      <c r="D28" s="1">
        <v>56000</v>
      </c>
      <c r="E28" s="30"/>
      <c r="F28" s="33">
        <f t="shared" si="1"/>
        <v>56000</v>
      </c>
      <c r="G28" s="34"/>
    </row>
    <row r="29" spans="2:13" ht="17.100000000000001" customHeight="1" x14ac:dyDescent="0.25">
      <c r="B29" s="2" t="s">
        <v>17</v>
      </c>
      <c r="C29" s="1" t="s">
        <v>20</v>
      </c>
      <c r="D29" s="29">
        <v>45000</v>
      </c>
      <c r="E29" s="30"/>
      <c r="F29" s="33">
        <f t="shared" si="1"/>
        <v>45000</v>
      </c>
      <c r="M29" s="33"/>
    </row>
    <row r="30" spans="2:13" ht="17.100000000000001" customHeight="1" x14ac:dyDescent="0.25">
      <c r="B30" s="2" t="s">
        <v>17</v>
      </c>
      <c r="C30" s="1" t="s">
        <v>21</v>
      </c>
      <c r="D30" s="1">
        <v>31000</v>
      </c>
      <c r="E30" s="30"/>
      <c r="F30" s="33">
        <f t="shared" si="1"/>
        <v>31000</v>
      </c>
    </row>
    <row r="31" spans="2:13" ht="17.100000000000001" customHeight="1" x14ac:dyDescent="0.25">
      <c r="B31" s="2" t="s">
        <v>17</v>
      </c>
      <c r="C31" s="1" t="s">
        <v>22</v>
      </c>
      <c r="D31" s="1">
        <v>40000</v>
      </c>
      <c r="E31" s="30"/>
      <c r="F31" s="33">
        <f t="shared" si="1"/>
        <v>40000</v>
      </c>
    </row>
    <row r="32" spans="2:13" ht="17.100000000000001" customHeight="1" x14ac:dyDescent="0.25">
      <c r="B32" s="2" t="s">
        <v>17</v>
      </c>
      <c r="C32" s="1" t="s">
        <v>23</v>
      </c>
      <c r="D32" s="1">
        <v>100</v>
      </c>
      <c r="E32" s="30"/>
      <c r="F32" s="33">
        <f t="shared" si="1"/>
        <v>100</v>
      </c>
    </row>
    <row r="33" spans="2:7" ht="17.100000000000001" customHeight="1" x14ac:dyDescent="0.25">
      <c r="B33" s="2"/>
      <c r="E33" s="30"/>
      <c r="F33" s="33"/>
    </row>
    <row r="34" spans="2:7" ht="17.100000000000001" customHeight="1" x14ac:dyDescent="0.25">
      <c r="B34" s="31">
        <v>220</v>
      </c>
      <c r="C34" s="3" t="s">
        <v>24</v>
      </c>
      <c r="D34" s="3">
        <f>SUM(D35:D39)</f>
        <v>92009</v>
      </c>
      <c r="E34" s="30"/>
      <c r="F34" s="76">
        <f t="shared" si="1"/>
        <v>92009</v>
      </c>
    </row>
    <row r="35" spans="2:7" ht="17.100000000000001" customHeight="1" x14ac:dyDescent="0.25">
      <c r="B35" s="2" t="s">
        <v>25</v>
      </c>
      <c r="C35" s="1" t="s">
        <v>26</v>
      </c>
      <c r="D35" s="1">
        <v>40000</v>
      </c>
      <c r="E35" s="30"/>
      <c r="F35" s="33">
        <f t="shared" si="1"/>
        <v>40000</v>
      </c>
    </row>
    <row r="36" spans="2:7" ht="17.100000000000001" customHeight="1" x14ac:dyDescent="0.25">
      <c r="B36" s="2" t="s">
        <v>25</v>
      </c>
      <c r="C36" s="1" t="s">
        <v>27</v>
      </c>
      <c r="D36" s="1">
        <v>15000</v>
      </c>
      <c r="E36" s="30"/>
      <c r="F36" s="33">
        <f t="shared" si="1"/>
        <v>15000</v>
      </c>
    </row>
    <row r="37" spans="2:7" ht="17.100000000000001" customHeight="1" x14ac:dyDescent="0.25">
      <c r="B37" s="2" t="s">
        <v>25</v>
      </c>
      <c r="C37" s="1" t="s">
        <v>28</v>
      </c>
      <c r="D37" s="1">
        <v>4000</v>
      </c>
      <c r="E37" s="30"/>
      <c r="F37" s="33">
        <f t="shared" si="1"/>
        <v>4000</v>
      </c>
      <c r="G37" s="34"/>
    </row>
    <row r="38" spans="2:7" ht="17.100000000000001" customHeight="1" x14ac:dyDescent="0.25">
      <c r="B38" s="2" t="s">
        <v>25</v>
      </c>
      <c r="C38" s="1" t="s">
        <v>29</v>
      </c>
      <c r="D38" s="1">
        <v>29409</v>
      </c>
      <c r="E38" s="30"/>
      <c r="F38" s="33">
        <f t="shared" si="1"/>
        <v>29409</v>
      </c>
    </row>
    <row r="39" spans="2:7" ht="17.100000000000001" customHeight="1" x14ac:dyDescent="0.25">
      <c r="B39" s="2" t="s">
        <v>25</v>
      </c>
      <c r="C39" s="1" t="s">
        <v>30</v>
      </c>
      <c r="D39" s="1">
        <v>3600</v>
      </c>
      <c r="E39" s="30"/>
      <c r="F39" s="33">
        <f t="shared" si="1"/>
        <v>3600</v>
      </c>
    </row>
    <row r="40" spans="2:7" ht="17.100000000000001" customHeight="1" x14ac:dyDescent="0.25">
      <c r="B40" s="2"/>
      <c r="E40" s="30"/>
      <c r="F40" s="33"/>
    </row>
    <row r="41" spans="2:7" ht="17.100000000000001" customHeight="1" x14ac:dyDescent="0.25">
      <c r="B41" s="31">
        <v>240</v>
      </c>
      <c r="C41" s="3" t="s">
        <v>31</v>
      </c>
      <c r="D41" s="3">
        <f>D42</f>
        <v>1200</v>
      </c>
      <c r="E41" s="30"/>
      <c r="F41" s="76">
        <f t="shared" si="1"/>
        <v>1200</v>
      </c>
    </row>
    <row r="42" spans="2:7" ht="17.100000000000001" customHeight="1" x14ac:dyDescent="0.25">
      <c r="B42" s="2" t="s">
        <v>32</v>
      </c>
      <c r="C42" s="1" t="s">
        <v>33</v>
      </c>
      <c r="D42" s="1">
        <v>1200</v>
      </c>
      <c r="E42" s="30"/>
      <c r="F42" s="33">
        <f t="shared" si="1"/>
        <v>1200</v>
      </c>
    </row>
    <row r="43" spans="2:7" ht="17.100000000000001" customHeight="1" x14ac:dyDescent="0.25">
      <c r="B43" s="2"/>
      <c r="E43" s="30"/>
      <c r="F43" s="33"/>
    </row>
    <row r="44" spans="2:7" ht="17.100000000000001" customHeight="1" x14ac:dyDescent="0.25">
      <c r="B44" s="31">
        <v>290</v>
      </c>
      <c r="C44" s="3" t="s">
        <v>34</v>
      </c>
      <c r="D44" s="3">
        <f>SUM(D45:D49)</f>
        <v>455800</v>
      </c>
      <c r="E44" s="30"/>
      <c r="F44" s="76">
        <f t="shared" si="1"/>
        <v>455800</v>
      </c>
    </row>
    <row r="45" spans="2:7" ht="17.100000000000001" customHeight="1" x14ac:dyDescent="0.25">
      <c r="B45" s="2" t="s">
        <v>35</v>
      </c>
      <c r="C45" s="1" t="s">
        <v>36</v>
      </c>
      <c r="D45" s="1">
        <v>3000</v>
      </c>
      <c r="E45" s="35"/>
      <c r="F45" s="33">
        <f t="shared" si="1"/>
        <v>3000</v>
      </c>
      <c r="G45" s="6"/>
    </row>
    <row r="46" spans="2:7" ht="17.100000000000001" customHeight="1" x14ac:dyDescent="0.25">
      <c r="B46" s="2" t="s">
        <v>35</v>
      </c>
      <c r="C46" s="1" t="s">
        <v>37</v>
      </c>
      <c r="D46" s="1">
        <v>10000</v>
      </c>
      <c r="E46" s="30"/>
      <c r="F46" s="33">
        <f t="shared" si="1"/>
        <v>10000</v>
      </c>
    </row>
    <row r="47" spans="2:7" ht="17.100000000000001" customHeight="1" x14ac:dyDescent="0.25">
      <c r="B47" s="2" t="s">
        <v>35</v>
      </c>
      <c r="C47" s="1" t="s">
        <v>34</v>
      </c>
      <c r="D47" s="1">
        <v>350</v>
      </c>
      <c r="E47" s="30"/>
      <c r="F47" s="33">
        <f t="shared" si="1"/>
        <v>350</v>
      </c>
    </row>
    <row r="48" spans="2:7" s="6" customFormat="1" ht="17.100000000000001" customHeight="1" x14ac:dyDescent="0.25">
      <c r="B48" s="36" t="s">
        <v>38</v>
      </c>
      <c r="C48" s="1" t="s">
        <v>39</v>
      </c>
      <c r="D48" s="1">
        <v>392450</v>
      </c>
      <c r="E48" s="35"/>
      <c r="F48" s="33">
        <f t="shared" si="1"/>
        <v>392450</v>
      </c>
    </row>
    <row r="49" spans="2:7" ht="17.100000000000001" customHeight="1" x14ac:dyDescent="0.25">
      <c r="B49" s="2" t="s">
        <v>35</v>
      </c>
      <c r="C49" s="1" t="s">
        <v>40</v>
      </c>
      <c r="D49" s="1">
        <v>50000</v>
      </c>
      <c r="E49" s="30"/>
      <c r="F49" s="33">
        <f t="shared" si="1"/>
        <v>50000</v>
      </c>
    </row>
    <row r="50" spans="2:7" ht="17.100000000000001" customHeight="1" x14ac:dyDescent="0.25">
      <c r="B50" s="2"/>
      <c r="E50" s="30"/>
      <c r="F50" s="33"/>
    </row>
    <row r="51" spans="2:7" ht="17.100000000000001" customHeight="1" x14ac:dyDescent="0.25">
      <c r="B51" s="25">
        <v>300</v>
      </c>
      <c r="C51" s="26" t="s">
        <v>41</v>
      </c>
      <c r="D51" s="27">
        <f>SUM(D52:D79)</f>
        <v>2361780</v>
      </c>
      <c r="E51" s="81"/>
      <c r="F51" s="79">
        <f>SUM(F52:F79)</f>
        <v>2363541</v>
      </c>
    </row>
    <row r="52" spans="2:7" ht="17.100000000000001" customHeight="1" x14ac:dyDescent="0.25">
      <c r="B52" s="2" t="s">
        <v>42</v>
      </c>
      <c r="C52" s="1" t="s">
        <v>43</v>
      </c>
      <c r="D52" s="1">
        <v>16432</v>
      </c>
      <c r="E52" s="30"/>
      <c r="F52" s="33">
        <f t="shared" si="1"/>
        <v>16432</v>
      </c>
    </row>
    <row r="53" spans="2:7" ht="17.100000000000001" customHeight="1" x14ac:dyDescent="0.25">
      <c r="B53" s="2" t="s">
        <v>42</v>
      </c>
      <c r="C53" s="1" t="s">
        <v>44</v>
      </c>
      <c r="D53" s="1">
        <v>340</v>
      </c>
      <c r="E53" s="30"/>
      <c r="F53" s="33">
        <f t="shared" si="1"/>
        <v>340</v>
      </c>
    </row>
    <row r="54" spans="2:7" ht="17.100000000000001" customHeight="1" x14ac:dyDescent="0.25">
      <c r="B54" s="2" t="s">
        <v>42</v>
      </c>
      <c r="C54" s="1" t="s">
        <v>45</v>
      </c>
      <c r="D54" s="1">
        <v>200</v>
      </c>
      <c r="E54" s="30"/>
      <c r="F54" s="33">
        <f t="shared" si="1"/>
        <v>200</v>
      </c>
    </row>
    <row r="55" spans="2:7" ht="17.100000000000001" customHeight="1" x14ac:dyDescent="0.25">
      <c r="B55" s="2" t="s">
        <v>42</v>
      </c>
      <c r="C55" s="1" t="s">
        <v>46</v>
      </c>
      <c r="D55" s="1">
        <v>1540</v>
      </c>
      <c r="E55" s="30"/>
      <c r="F55" s="33">
        <f t="shared" si="1"/>
        <v>1540</v>
      </c>
      <c r="G55" s="33"/>
    </row>
    <row r="56" spans="2:7" ht="17.100000000000001" customHeight="1" x14ac:dyDescent="0.25">
      <c r="B56" s="2" t="s">
        <v>42</v>
      </c>
      <c r="C56" s="1" t="s">
        <v>47</v>
      </c>
      <c r="D56" s="1">
        <v>23000</v>
      </c>
      <c r="E56" s="30"/>
      <c r="F56" s="33">
        <f t="shared" si="1"/>
        <v>23000</v>
      </c>
    </row>
    <row r="57" spans="2:7" ht="17.100000000000001" customHeight="1" x14ac:dyDescent="0.25">
      <c r="B57" s="2" t="s">
        <v>42</v>
      </c>
      <c r="C57" s="1" t="s">
        <v>48</v>
      </c>
      <c r="D57" s="1">
        <v>15295</v>
      </c>
      <c r="E57" s="30"/>
      <c r="F57" s="33">
        <f t="shared" si="1"/>
        <v>15295</v>
      </c>
    </row>
    <row r="58" spans="2:7" ht="17.100000000000001" customHeight="1" x14ac:dyDescent="0.25">
      <c r="B58" s="2" t="s">
        <v>42</v>
      </c>
      <c r="C58" s="1" t="s">
        <v>49</v>
      </c>
      <c r="D58" s="1">
        <v>2680</v>
      </c>
      <c r="E58" s="30"/>
      <c r="F58" s="33">
        <f t="shared" si="1"/>
        <v>2680</v>
      </c>
    </row>
    <row r="59" spans="2:7" ht="17.100000000000001" customHeight="1" x14ac:dyDescent="0.25">
      <c r="B59" s="2" t="s">
        <v>42</v>
      </c>
      <c r="C59" s="1" t="s">
        <v>420</v>
      </c>
      <c r="E59" s="97">
        <v>10639</v>
      </c>
      <c r="F59" s="33">
        <f t="shared" si="1"/>
        <v>10639</v>
      </c>
    </row>
    <row r="60" spans="2:7" s="6" customFormat="1" ht="17.100000000000001" customHeight="1" x14ac:dyDescent="0.25">
      <c r="B60" s="36" t="s">
        <v>42</v>
      </c>
      <c r="C60" s="1" t="s">
        <v>50</v>
      </c>
      <c r="D60" s="1">
        <v>400</v>
      </c>
      <c r="E60" s="98"/>
      <c r="F60" s="33">
        <f t="shared" si="1"/>
        <v>400</v>
      </c>
    </row>
    <row r="61" spans="2:7" s="6" customFormat="1" ht="17.100000000000001" customHeight="1" x14ac:dyDescent="0.25">
      <c r="B61" s="36" t="s">
        <v>42</v>
      </c>
      <c r="C61" s="1" t="s">
        <v>51</v>
      </c>
      <c r="D61" s="1">
        <v>1200</v>
      </c>
      <c r="E61" s="98"/>
      <c r="F61" s="33">
        <f t="shared" si="1"/>
        <v>1200</v>
      </c>
    </row>
    <row r="62" spans="2:7" s="6" customFormat="1" ht="17.100000000000001" customHeight="1" x14ac:dyDescent="0.25">
      <c r="B62" s="36" t="s">
        <v>42</v>
      </c>
      <c r="C62" s="1" t="s">
        <v>52</v>
      </c>
      <c r="D62" s="1">
        <v>744</v>
      </c>
      <c r="E62" s="98"/>
      <c r="F62" s="33">
        <f t="shared" si="1"/>
        <v>744</v>
      </c>
    </row>
    <row r="63" spans="2:7" s="6" customFormat="1" ht="17.100000000000001" customHeight="1" x14ac:dyDescent="0.25">
      <c r="B63" s="36" t="s">
        <v>42</v>
      </c>
      <c r="C63" s="1" t="s">
        <v>53</v>
      </c>
      <c r="D63" s="1">
        <v>1465862</v>
      </c>
      <c r="E63" s="99"/>
      <c r="F63" s="33">
        <f t="shared" si="1"/>
        <v>1465862</v>
      </c>
    </row>
    <row r="64" spans="2:7" s="6" customFormat="1" ht="17.100000000000001" customHeight="1" x14ac:dyDescent="0.25">
      <c r="B64" s="36" t="s">
        <v>42</v>
      </c>
      <c r="C64" s="1" t="s">
        <v>54</v>
      </c>
      <c r="D64" s="1">
        <v>17498</v>
      </c>
      <c r="E64" s="98"/>
      <c r="F64" s="33">
        <f t="shared" si="1"/>
        <v>17498</v>
      </c>
    </row>
    <row r="65" spans="2:6" s="6" customFormat="1" ht="17.100000000000001" customHeight="1" x14ac:dyDescent="0.25">
      <c r="B65" s="36" t="s">
        <v>42</v>
      </c>
      <c r="C65" s="1" t="s">
        <v>55</v>
      </c>
      <c r="D65" s="73">
        <v>8878</v>
      </c>
      <c r="E65" s="98">
        <v>-8878</v>
      </c>
      <c r="F65" s="33">
        <f t="shared" si="1"/>
        <v>0</v>
      </c>
    </row>
    <row r="66" spans="2:6" s="6" customFormat="1" ht="17.100000000000001" customHeight="1" x14ac:dyDescent="0.25">
      <c r="B66" s="36" t="s">
        <v>42</v>
      </c>
      <c r="C66" s="1" t="s">
        <v>56</v>
      </c>
      <c r="D66" s="1">
        <v>11900</v>
      </c>
      <c r="E66" s="35"/>
      <c r="F66" s="33">
        <f t="shared" si="1"/>
        <v>11900</v>
      </c>
    </row>
    <row r="67" spans="2:6" s="6" customFormat="1" ht="17.100000000000001" customHeight="1" x14ac:dyDescent="0.25">
      <c r="B67" s="36" t="s">
        <v>42</v>
      </c>
      <c r="C67" s="1" t="s">
        <v>57</v>
      </c>
      <c r="D67" s="1">
        <v>7200</v>
      </c>
      <c r="E67" s="35"/>
      <c r="F67" s="33">
        <f t="shared" si="1"/>
        <v>7200</v>
      </c>
    </row>
    <row r="68" spans="2:6" s="6" customFormat="1" ht="17.100000000000001" customHeight="1" x14ac:dyDescent="0.25">
      <c r="B68" s="36" t="s">
        <v>42</v>
      </c>
      <c r="C68" s="1" t="s">
        <v>58</v>
      </c>
      <c r="D68" s="1">
        <v>200</v>
      </c>
      <c r="E68" s="35"/>
      <c r="F68" s="33">
        <f t="shared" si="1"/>
        <v>200</v>
      </c>
    </row>
    <row r="69" spans="2:6" s="6" customFormat="1" ht="17.100000000000001" customHeight="1" x14ac:dyDescent="0.25">
      <c r="B69" s="36" t="s">
        <v>42</v>
      </c>
      <c r="C69" s="1" t="s">
        <v>404</v>
      </c>
      <c r="D69" s="1">
        <v>11300</v>
      </c>
      <c r="E69" s="35"/>
      <c r="F69" s="33">
        <f t="shared" si="1"/>
        <v>11300</v>
      </c>
    </row>
    <row r="70" spans="2:6" s="6" customFormat="1" ht="17.100000000000001" customHeight="1" x14ac:dyDescent="0.25">
      <c r="B70" s="36" t="s">
        <v>42</v>
      </c>
      <c r="C70" s="1" t="s">
        <v>59</v>
      </c>
      <c r="D70" s="1">
        <v>18600</v>
      </c>
      <c r="E70" s="35"/>
      <c r="F70" s="33">
        <f t="shared" si="1"/>
        <v>18600</v>
      </c>
    </row>
    <row r="71" spans="2:6" s="6" customFormat="1" ht="17.100000000000001" customHeight="1" x14ac:dyDescent="0.25">
      <c r="B71" s="36" t="s">
        <v>42</v>
      </c>
      <c r="C71" s="1" t="s">
        <v>60</v>
      </c>
      <c r="D71" s="1">
        <v>10000</v>
      </c>
      <c r="E71" s="35"/>
      <c r="F71" s="33">
        <f t="shared" si="1"/>
        <v>10000</v>
      </c>
    </row>
    <row r="72" spans="2:6" s="6" customFormat="1" ht="17.100000000000001" customHeight="1" x14ac:dyDescent="0.25">
      <c r="B72" s="36" t="s">
        <v>42</v>
      </c>
      <c r="C72" s="1" t="s">
        <v>61</v>
      </c>
      <c r="D72" s="1">
        <v>208000</v>
      </c>
      <c r="E72" s="35"/>
      <c r="F72" s="33">
        <f t="shared" si="1"/>
        <v>208000</v>
      </c>
    </row>
    <row r="73" spans="2:6" ht="17.100000000000001" customHeight="1" x14ac:dyDescent="0.25">
      <c r="B73" s="2" t="s">
        <v>42</v>
      </c>
      <c r="C73" s="1" t="s">
        <v>62</v>
      </c>
      <c r="D73" s="1">
        <v>13818</v>
      </c>
      <c r="E73" s="30"/>
      <c r="F73" s="33">
        <f t="shared" ref="F73:F136" si="3">E73+D73</f>
        <v>13818</v>
      </c>
    </row>
    <row r="74" spans="2:6" ht="17.100000000000001" customHeight="1" x14ac:dyDescent="0.25">
      <c r="B74" s="2" t="s">
        <v>42</v>
      </c>
      <c r="C74" s="1" t="s">
        <v>63</v>
      </c>
      <c r="D74" s="1">
        <v>13400</v>
      </c>
      <c r="E74" s="30"/>
      <c r="F74" s="33">
        <f t="shared" si="3"/>
        <v>13400</v>
      </c>
    </row>
    <row r="75" spans="2:6" ht="17.100000000000001" customHeight="1" x14ac:dyDescent="0.25">
      <c r="B75" s="2" t="s">
        <v>42</v>
      </c>
      <c r="C75" s="1" t="s">
        <v>64</v>
      </c>
      <c r="D75" s="1">
        <v>80210</v>
      </c>
      <c r="E75" s="30"/>
      <c r="F75" s="33">
        <f t="shared" si="3"/>
        <v>80210</v>
      </c>
    </row>
    <row r="76" spans="2:6" ht="17.100000000000001" customHeight="1" x14ac:dyDescent="0.25">
      <c r="B76" s="2" t="s">
        <v>42</v>
      </c>
      <c r="C76" s="1" t="s">
        <v>65</v>
      </c>
      <c r="D76" s="1">
        <v>9700</v>
      </c>
      <c r="E76" s="30"/>
      <c r="F76" s="33">
        <f t="shared" si="3"/>
        <v>9700</v>
      </c>
    </row>
    <row r="77" spans="2:6" ht="17.100000000000001" customHeight="1" x14ac:dyDescent="0.25">
      <c r="B77" s="2" t="s">
        <v>42</v>
      </c>
      <c r="C77" s="1" t="s">
        <v>66</v>
      </c>
      <c r="D77" s="1">
        <v>370500</v>
      </c>
      <c r="E77" s="30"/>
      <c r="F77" s="33">
        <f t="shared" si="3"/>
        <v>370500</v>
      </c>
    </row>
    <row r="78" spans="2:6" ht="17.100000000000001" customHeight="1" x14ac:dyDescent="0.25">
      <c r="B78" s="2" t="s">
        <v>42</v>
      </c>
      <c r="C78" s="1" t="s">
        <v>68</v>
      </c>
      <c r="D78" s="1">
        <v>36000</v>
      </c>
      <c r="E78" s="30"/>
      <c r="F78" s="33">
        <f t="shared" si="3"/>
        <v>36000</v>
      </c>
    </row>
    <row r="79" spans="2:6" ht="17.100000000000001" customHeight="1" x14ac:dyDescent="0.25">
      <c r="B79" s="2" t="s">
        <v>42</v>
      </c>
      <c r="C79" s="1" t="s">
        <v>69</v>
      </c>
      <c r="D79" s="1">
        <v>16883</v>
      </c>
      <c r="E79" s="30"/>
      <c r="F79" s="33">
        <f t="shared" si="3"/>
        <v>16883</v>
      </c>
    </row>
    <row r="80" spans="2:6" ht="17.100000000000001" customHeight="1" x14ac:dyDescent="0.25">
      <c r="B80" s="2"/>
      <c r="E80" s="30"/>
      <c r="F80" s="33"/>
    </row>
    <row r="81" spans="2:11" ht="17.100000000000001" customHeight="1" x14ac:dyDescent="0.25">
      <c r="B81" s="40"/>
      <c r="C81" s="26" t="s">
        <v>70</v>
      </c>
      <c r="D81" s="27">
        <f>D51+D24+D8</f>
        <v>9275002</v>
      </c>
      <c r="E81" s="81"/>
      <c r="F81" s="79">
        <f>F51+F24+F8</f>
        <v>9276763</v>
      </c>
      <c r="G81" s="34"/>
      <c r="H81" s="33"/>
    </row>
    <row r="82" spans="2:11" ht="17.100000000000001" customHeight="1" x14ac:dyDescent="0.25">
      <c r="B82" s="2"/>
      <c r="E82" s="30"/>
      <c r="F82" s="33"/>
    </row>
    <row r="83" spans="2:11" ht="17.100000000000001" customHeight="1" x14ac:dyDescent="0.25">
      <c r="B83" s="2"/>
      <c r="C83" s="41" t="s">
        <v>396</v>
      </c>
      <c r="E83" s="30"/>
      <c r="F83" s="33"/>
    </row>
    <row r="84" spans="2:11" ht="17.100000000000001" customHeight="1" x14ac:dyDescent="0.25">
      <c r="B84" s="2"/>
      <c r="E84" s="30"/>
      <c r="F84" s="33"/>
    </row>
    <row r="85" spans="2:11" ht="17.100000000000001" customHeight="1" x14ac:dyDescent="0.25">
      <c r="B85" s="31">
        <v>233</v>
      </c>
      <c r="C85" s="3" t="s">
        <v>71</v>
      </c>
      <c r="D85" s="3">
        <f>D86</f>
        <v>40000</v>
      </c>
      <c r="E85" s="30"/>
      <c r="F85" s="76">
        <f t="shared" si="3"/>
        <v>40000</v>
      </c>
    </row>
    <row r="86" spans="2:11" ht="17.100000000000001" customHeight="1" x14ac:dyDescent="0.25">
      <c r="B86" s="2" t="s">
        <v>72</v>
      </c>
      <c r="C86" s="1" t="s">
        <v>71</v>
      </c>
      <c r="D86" s="1">
        <v>40000</v>
      </c>
      <c r="E86" s="30"/>
      <c r="F86" s="33">
        <f t="shared" si="3"/>
        <v>40000</v>
      </c>
      <c r="K86" s="34"/>
    </row>
    <row r="87" spans="2:11" ht="17.100000000000001" customHeight="1" x14ac:dyDescent="0.25">
      <c r="B87" s="2"/>
      <c r="E87" s="30"/>
      <c r="F87" s="33"/>
    </row>
    <row r="88" spans="2:11" ht="17.100000000000001" customHeight="1" x14ac:dyDescent="0.25">
      <c r="B88" s="31">
        <v>322</v>
      </c>
      <c r="C88" s="3" t="s">
        <v>73</v>
      </c>
      <c r="D88" s="3">
        <f>SUM(D89:D89)</f>
        <v>160000</v>
      </c>
      <c r="E88" s="30"/>
      <c r="F88" s="76">
        <f t="shared" si="3"/>
        <v>160000</v>
      </c>
    </row>
    <row r="89" spans="2:11" ht="17.100000000000001" customHeight="1" x14ac:dyDescent="0.25">
      <c r="B89" s="42" t="s">
        <v>74</v>
      </c>
      <c r="C89" s="1" t="s">
        <v>75</v>
      </c>
      <c r="D89" s="1">
        <v>160000</v>
      </c>
      <c r="E89" s="30"/>
      <c r="F89" s="33">
        <f t="shared" si="3"/>
        <v>160000</v>
      </c>
    </row>
    <row r="90" spans="2:11" ht="17.100000000000001" customHeight="1" x14ac:dyDescent="0.25">
      <c r="B90" s="2"/>
      <c r="E90" s="30"/>
      <c r="F90" s="33"/>
    </row>
    <row r="91" spans="2:11" ht="17.100000000000001" customHeight="1" x14ac:dyDescent="0.25">
      <c r="B91" s="43"/>
      <c r="C91" s="44" t="s">
        <v>76</v>
      </c>
      <c r="D91" s="44">
        <f>D85+D88</f>
        <v>200000</v>
      </c>
      <c r="E91" s="85"/>
      <c r="F91" s="80">
        <f t="shared" si="3"/>
        <v>200000</v>
      </c>
    </row>
    <row r="92" spans="2:11" ht="17.100000000000001" customHeight="1" x14ac:dyDescent="0.25">
      <c r="B92" s="2"/>
      <c r="E92" s="30"/>
      <c r="F92" s="33"/>
    </row>
    <row r="93" spans="2:11" ht="17.100000000000001" customHeight="1" x14ac:dyDescent="0.25">
      <c r="B93" s="31"/>
      <c r="C93" s="23" t="s">
        <v>77</v>
      </c>
      <c r="E93" s="30"/>
      <c r="F93" s="33"/>
    </row>
    <row r="94" spans="2:11" ht="17.100000000000001" customHeight="1" x14ac:dyDescent="0.25">
      <c r="B94" s="46" t="s">
        <v>78</v>
      </c>
      <c r="C94" s="47" t="s">
        <v>79</v>
      </c>
      <c r="D94" s="48">
        <f>D97+D96+D95+D146</f>
        <v>777761</v>
      </c>
      <c r="E94" s="83"/>
      <c r="F94" s="77">
        <f t="shared" si="3"/>
        <v>777761</v>
      </c>
    </row>
    <row r="95" spans="2:11" ht="17.100000000000001" customHeight="1" x14ac:dyDescent="0.25">
      <c r="B95" s="2" t="s">
        <v>80</v>
      </c>
      <c r="C95" s="1" t="s">
        <v>81</v>
      </c>
      <c r="D95" s="1">
        <v>370000</v>
      </c>
      <c r="E95" s="28"/>
      <c r="F95" s="33">
        <f t="shared" si="3"/>
        <v>370000</v>
      </c>
    </row>
    <row r="96" spans="2:11" ht="17.100000000000001" customHeight="1" x14ac:dyDescent="0.25">
      <c r="B96" s="2" t="s">
        <v>82</v>
      </c>
      <c r="C96" s="1" t="s">
        <v>83</v>
      </c>
      <c r="D96" s="5">
        <v>132460</v>
      </c>
      <c r="E96" s="30"/>
      <c r="F96" s="33">
        <f t="shared" si="3"/>
        <v>132460</v>
      </c>
    </row>
    <row r="97" spans="1:11" ht="17.100000000000001" customHeight="1" x14ac:dyDescent="0.25">
      <c r="B97" s="2" t="s">
        <v>84</v>
      </c>
      <c r="C97" s="1" t="s">
        <v>85</v>
      </c>
      <c r="D97" s="1">
        <f>SUM(D98:D144)</f>
        <v>262960</v>
      </c>
      <c r="E97" s="30"/>
      <c r="F97" s="33">
        <f t="shared" si="3"/>
        <v>262960</v>
      </c>
    </row>
    <row r="98" spans="1:11" ht="17.100000000000001" customHeight="1" x14ac:dyDescent="0.25">
      <c r="B98" s="2" t="s">
        <v>84</v>
      </c>
      <c r="C98" s="1" t="s">
        <v>86</v>
      </c>
      <c r="D98" s="1">
        <v>500</v>
      </c>
      <c r="E98" s="30"/>
      <c r="F98" s="33">
        <f t="shared" si="3"/>
        <v>500</v>
      </c>
    </row>
    <row r="99" spans="1:11" ht="17.100000000000001" customHeight="1" x14ac:dyDescent="0.25">
      <c r="B99" s="2" t="s">
        <v>84</v>
      </c>
      <c r="C99" s="1" t="s">
        <v>87</v>
      </c>
      <c r="D99" s="1">
        <v>1000</v>
      </c>
      <c r="E99" s="30"/>
      <c r="F99" s="33">
        <f t="shared" si="3"/>
        <v>1000</v>
      </c>
    </row>
    <row r="100" spans="1:11" ht="17.100000000000001" customHeight="1" x14ac:dyDescent="0.25">
      <c r="A100" s="7">
        <v>632001</v>
      </c>
      <c r="B100" s="2" t="s">
        <v>84</v>
      </c>
      <c r="C100" s="1" t="s">
        <v>88</v>
      </c>
      <c r="D100" s="1">
        <v>25000</v>
      </c>
      <c r="E100" s="30"/>
      <c r="F100" s="33">
        <f t="shared" si="3"/>
        <v>25000</v>
      </c>
    </row>
    <row r="101" spans="1:11" ht="17.100000000000001" customHeight="1" x14ac:dyDescent="0.25">
      <c r="A101" s="7">
        <v>632002</v>
      </c>
      <c r="B101" s="2" t="s">
        <v>84</v>
      </c>
      <c r="C101" s="1" t="s">
        <v>89</v>
      </c>
      <c r="D101" s="1">
        <v>2100</v>
      </c>
      <c r="E101" s="30"/>
      <c r="F101" s="33">
        <f t="shared" si="3"/>
        <v>2100</v>
      </c>
    </row>
    <row r="102" spans="1:11" ht="17.100000000000001" customHeight="1" x14ac:dyDescent="0.25">
      <c r="B102" s="2" t="s">
        <v>84</v>
      </c>
      <c r="C102" s="1" t="s">
        <v>90</v>
      </c>
      <c r="D102" s="1">
        <v>21000</v>
      </c>
      <c r="E102" s="30"/>
      <c r="F102" s="33">
        <f t="shared" si="3"/>
        <v>21000</v>
      </c>
      <c r="G102" s="33"/>
    </row>
    <row r="103" spans="1:11" ht="17.100000000000001" customHeight="1" x14ac:dyDescent="0.25">
      <c r="B103" s="2" t="s">
        <v>84</v>
      </c>
      <c r="C103" s="1" t="s">
        <v>91</v>
      </c>
      <c r="D103" s="1">
        <v>4700</v>
      </c>
      <c r="E103" s="30"/>
      <c r="F103" s="33">
        <f t="shared" si="3"/>
        <v>4700</v>
      </c>
      <c r="G103" s="33"/>
    </row>
    <row r="104" spans="1:11" ht="17.100000000000001" customHeight="1" x14ac:dyDescent="0.25">
      <c r="B104" s="2" t="s">
        <v>84</v>
      </c>
      <c r="C104" s="1" t="s">
        <v>92</v>
      </c>
      <c r="D104" s="1">
        <v>4000</v>
      </c>
      <c r="E104" s="30"/>
      <c r="F104" s="33">
        <f t="shared" si="3"/>
        <v>4000</v>
      </c>
    </row>
    <row r="105" spans="1:11" ht="17.100000000000001" customHeight="1" x14ac:dyDescent="0.25">
      <c r="B105" s="2" t="s">
        <v>84</v>
      </c>
      <c r="C105" s="1" t="s">
        <v>93</v>
      </c>
      <c r="D105" s="1">
        <v>300</v>
      </c>
      <c r="E105" s="30"/>
      <c r="F105" s="33">
        <f t="shared" si="3"/>
        <v>300</v>
      </c>
    </row>
    <row r="106" spans="1:11" ht="17.100000000000001" customHeight="1" x14ac:dyDescent="0.25">
      <c r="B106" s="2" t="s">
        <v>84</v>
      </c>
      <c r="C106" s="1" t="s">
        <v>94</v>
      </c>
      <c r="D106" s="1">
        <v>500</v>
      </c>
      <c r="E106" s="30"/>
      <c r="F106" s="33">
        <f t="shared" si="3"/>
        <v>500</v>
      </c>
      <c r="G106" s="33"/>
    </row>
    <row r="107" spans="1:11" ht="17.100000000000001" customHeight="1" x14ac:dyDescent="0.25">
      <c r="B107" s="2" t="s">
        <v>84</v>
      </c>
      <c r="C107" s="1" t="s">
        <v>95</v>
      </c>
      <c r="D107" s="1">
        <v>2000</v>
      </c>
      <c r="E107" s="30"/>
      <c r="F107" s="33">
        <f t="shared" si="3"/>
        <v>2000</v>
      </c>
    </row>
    <row r="108" spans="1:11" ht="17.100000000000001" customHeight="1" x14ac:dyDescent="0.25">
      <c r="B108" s="2" t="s">
        <v>84</v>
      </c>
      <c r="C108" s="1" t="s">
        <v>96</v>
      </c>
      <c r="D108" s="1">
        <v>100</v>
      </c>
      <c r="E108" s="30"/>
      <c r="F108" s="33">
        <f t="shared" si="3"/>
        <v>100</v>
      </c>
      <c r="G108" s="33"/>
      <c r="H108" s="33"/>
      <c r="I108" s="33"/>
      <c r="J108" s="33"/>
      <c r="K108" s="33"/>
    </row>
    <row r="109" spans="1:11" ht="17.100000000000001" customHeight="1" x14ac:dyDescent="0.25">
      <c r="B109" s="2" t="s">
        <v>84</v>
      </c>
      <c r="C109" s="1" t="s">
        <v>97</v>
      </c>
      <c r="D109" s="1">
        <v>8000</v>
      </c>
      <c r="E109" s="30"/>
      <c r="F109" s="33">
        <f t="shared" si="3"/>
        <v>8000</v>
      </c>
    </row>
    <row r="110" spans="1:11" ht="17.100000000000001" customHeight="1" x14ac:dyDescent="0.25">
      <c r="B110" s="2" t="s">
        <v>84</v>
      </c>
      <c r="C110" s="1" t="s">
        <v>98</v>
      </c>
      <c r="D110" s="1">
        <v>10000</v>
      </c>
      <c r="E110" s="30"/>
      <c r="F110" s="33">
        <f t="shared" si="3"/>
        <v>10000</v>
      </c>
    </row>
    <row r="111" spans="1:11" ht="17.100000000000001" customHeight="1" x14ac:dyDescent="0.25">
      <c r="B111" s="2" t="s">
        <v>84</v>
      </c>
      <c r="C111" s="1" t="s">
        <v>99</v>
      </c>
      <c r="D111" s="1">
        <v>1500</v>
      </c>
      <c r="E111" s="30"/>
      <c r="F111" s="33">
        <f t="shared" si="3"/>
        <v>1500</v>
      </c>
    </row>
    <row r="112" spans="1:11" ht="17.100000000000001" customHeight="1" x14ac:dyDescent="0.25">
      <c r="B112" s="2" t="s">
        <v>84</v>
      </c>
      <c r="C112" s="1" t="s">
        <v>100</v>
      </c>
      <c r="D112" s="1">
        <v>500</v>
      </c>
      <c r="E112" s="30"/>
      <c r="F112" s="33">
        <f t="shared" si="3"/>
        <v>500</v>
      </c>
    </row>
    <row r="113" spans="1:6" ht="17.100000000000001" customHeight="1" x14ac:dyDescent="0.25">
      <c r="B113" s="2" t="s">
        <v>84</v>
      </c>
      <c r="C113" s="1" t="s">
        <v>101</v>
      </c>
      <c r="D113" s="1">
        <v>3000</v>
      </c>
      <c r="E113" s="30"/>
      <c r="F113" s="33">
        <f t="shared" si="3"/>
        <v>3000</v>
      </c>
    </row>
    <row r="114" spans="1:6" ht="17.100000000000001" customHeight="1" x14ac:dyDescent="0.25">
      <c r="B114" s="2" t="s">
        <v>84</v>
      </c>
      <c r="C114" s="1" t="s">
        <v>102</v>
      </c>
      <c r="D114" s="1">
        <v>1600</v>
      </c>
      <c r="E114" s="30"/>
      <c r="F114" s="33">
        <f t="shared" si="3"/>
        <v>1600</v>
      </c>
    </row>
    <row r="115" spans="1:6" ht="17.100000000000001" customHeight="1" x14ac:dyDescent="0.25">
      <c r="B115" s="2" t="s">
        <v>84</v>
      </c>
      <c r="C115" s="1" t="s">
        <v>103</v>
      </c>
      <c r="D115" s="1">
        <v>2000</v>
      </c>
      <c r="E115" s="30"/>
      <c r="F115" s="33">
        <f t="shared" si="3"/>
        <v>2000</v>
      </c>
    </row>
    <row r="116" spans="1:6" ht="17.100000000000001" customHeight="1" x14ac:dyDescent="0.25">
      <c r="B116" s="2" t="s">
        <v>84</v>
      </c>
      <c r="C116" s="1" t="s">
        <v>104</v>
      </c>
      <c r="D116" s="1">
        <v>1600</v>
      </c>
      <c r="E116" s="30"/>
      <c r="F116" s="33">
        <f t="shared" si="3"/>
        <v>1600</v>
      </c>
    </row>
    <row r="117" spans="1:6" ht="17.100000000000001" customHeight="1" x14ac:dyDescent="0.25">
      <c r="B117" s="2" t="s">
        <v>84</v>
      </c>
      <c r="C117" s="1" t="s">
        <v>105</v>
      </c>
      <c r="D117" s="1">
        <v>1500</v>
      </c>
      <c r="E117" s="30"/>
      <c r="F117" s="33">
        <f t="shared" si="3"/>
        <v>1500</v>
      </c>
    </row>
    <row r="118" spans="1:6" ht="17.100000000000001" customHeight="1" x14ac:dyDescent="0.25">
      <c r="B118" s="2" t="s">
        <v>84</v>
      </c>
      <c r="C118" s="1" t="s">
        <v>106</v>
      </c>
      <c r="D118" s="1">
        <v>100</v>
      </c>
      <c r="E118" s="30"/>
      <c r="F118" s="33">
        <f t="shared" si="3"/>
        <v>100</v>
      </c>
    </row>
    <row r="119" spans="1:6" ht="17.100000000000001" customHeight="1" x14ac:dyDescent="0.25">
      <c r="B119" s="2" t="s">
        <v>84</v>
      </c>
      <c r="C119" s="1" t="s">
        <v>107</v>
      </c>
      <c r="D119" s="1">
        <v>110</v>
      </c>
      <c r="E119" s="30"/>
      <c r="F119" s="33">
        <f t="shared" si="3"/>
        <v>110</v>
      </c>
    </row>
    <row r="120" spans="1:6" ht="17.100000000000001" customHeight="1" x14ac:dyDescent="0.25">
      <c r="B120" s="2" t="s">
        <v>84</v>
      </c>
      <c r="C120" s="1" t="s">
        <v>108</v>
      </c>
      <c r="D120" s="1">
        <v>200</v>
      </c>
      <c r="E120" s="30"/>
      <c r="F120" s="33">
        <f t="shared" si="3"/>
        <v>200</v>
      </c>
    </row>
    <row r="121" spans="1:6" ht="17.100000000000001" customHeight="1" x14ac:dyDescent="0.25">
      <c r="A121" s="7">
        <v>635002</v>
      </c>
      <c r="B121" s="2" t="s">
        <v>84</v>
      </c>
      <c r="C121" s="1" t="s">
        <v>109</v>
      </c>
      <c r="D121" s="1">
        <v>14000</v>
      </c>
      <c r="E121" s="30"/>
      <c r="F121" s="33">
        <f t="shared" si="3"/>
        <v>14000</v>
      </c>
    </row>
    <row r="122" spans="1:6" ht="17.100000000000001" customHeight="1" x14ac:dyDescent="0.25">
      <c r="B122" s="2" t="s">
        <v>84</v>
      </c>
      <c r="C122" s="1" t="s">
        <v>110</v>
      </c>
      <c r="D122" s="1">
        <v>100</v>
      </c>
      <c r="E122" s="30"/>
      <c r="F122" s="33">
        <f t="shared" si="3"/>
        <v>100</v>
      </c>
    </row>
    <row r="123" spans="1:6" ht="17.100000000000001" customHeight="1" x14ac:dyDescent="0.25">
      <c r="B123" s="2" t="s">
        <v>84</v>
      </c>
      <c r="C123" s="1" t="s">
        <v>111</v>
      </c>
      <c r="D123" s="1">
        <v>400</v>
      </c>
      <c r="E123" s="30"/>
      <c r="F123" s="33">
        <f t="shared" si="3"/>
        <v>400</v>
      </c>
    </row>
    <row r="124" spans="1:6" ht="17.100000000000001" customHeight="1" x14ac:dyDescent="0.25">
      <c r="B124" s="2" t="s">
        <v>84</v>
      </c>
      <c r="C124" s="1" t="s">
        <v>112</v>
      </c>
      <c r="D124" s="1">
        <v>40000</v>
      </c>
      <c r="E124" s="30"/>
      <c r="F124" s="33">
        <f t="shared" si="3"/>
        <v>40000</v>
      </c>
    </row>
    <row r="125" spans="1:6" ht="17.100000000000001" customHeight="1" x14ac:dyDescent="0.25">
      <c r="B125" s="2" t="s">
        <v>84</v>
      </c>
      <c r="C125" s="1" t="s">
        <v>113</v>
      </c>
      <c r="D125" s="1">
        <v>1000</v>
      </c>
      <c r="E125" s="30"/>
      <c r="F125" s="33">
        <f t="shared" si="3"/>
        <v>1000</v>
      </c>
    </row>
    <row r="126" spans="1:6" ht="17.100000000000001" customHeight="1" x14ac:dyDescent="0.25">
      <c r="B126" s="2" t="s">
        <v>84</v>
      </c>
      <c r="C126" s="1" t="s">
        <v>114</v>
      </c>
      <c r="D126" s="1">
        <v>3000</v>
      </c>
      <c r="E126" s="30"/>
      <c r="F126" s="33">
        <f t="shared" si="3"/>
        <v>3000</v>
      </c>
    </row>
    <row r="127" spans="1:6" ht="17.100000000000001" customHeight="1" x14ac:dyDescent="0.25">
      <c r="A127" s="7">
        <v>636002</v>
      </c>
      <c r="B127" s="2" t="s">
        <v>84</v>
      </c>
      <c r="C127" s="1" t="s">
        <v>115</v>
      </c>
      <c r="D127" s="1">
        <v>500</v>
      </c>
      <c r="E127" s="30"/>
      <c r="F127" s="33">
        <f t="shared" si="3"/>
        <v>500</v>
      </c>
    </row>
    <row r="128" spans="1:6" ht="17.100000000000001" customHeight="1" x14ac:dyDescent="0.25">
      <c r="B128" s="2" t="s">
        <v>84</v>
      </c>
      <c r="C128" s="1" t="s">
        <v>116</v>
      </c>
      <c r="D128" s="1">
        <v>3000</v>
      </c>
      <c r="E128" s="30"/>
      <c r="F128" s="33">
        <f t="shared" si="3"/>
        <v>3000</v>
      </c>
    </row>
    <row r="129" spans="1:6" ht="17.100000000000001" customHeight="1" x14ac:dyDescent="0.25">
      <c r="B129" s="2" t="s">
        <v>84</v>
      </c>
      <c r="C129" s="1" t="s">
        <v>117</v>
      </c>
      <c r="D129" s="1">
        <v>5000</v>
      </c>
      <c r="E129" s="30"/>
      <c r="F129" s="33">
        <f t="shared" si="3"/>
        <v>5000</v>
      </c>
    </row>
    <row r="130" spans="1:6" ht="17.100000000000001" customHeight="1" x14ac:dyDescent="0.25">
      <c r="B130" s="2" t="s">
        <v>84</v>
      </c>
      <c r="C130" s="1" t="s">
        <v>118</v>
      </c>
      <c r="D130" s="1">
        <v>15000</v>
      </c>
      <c r="E130" s="30"/>
      <c r="F130" s="33">
        <f t="shared" si="3"/>
        <v>15000</v>
      </c>
    </row>
    <row r="131" spans="1:6" ht="17.100000000000001" customHeight="1" x14ac:dyDescent="0.25">
      <c r="A131" s="7">
        <v>637004</v>
      </c>
      <c r="B131" s="2" t="s">
        <v>84</v>
      </c>
      <c r="C131" s="1" t="s">
        <v>119</v>
      </c>
      <c r="D131" s="1">
        <v>13000</v>
      </c>
      <c r="E131" s="30"/>
      <c r="F131" s="33">
        <f t="shared" si="3"/>
        <v>13000</v>
      </c>
    </row>
    <row r="132" spans="1:6" ht="17.100000000000001" customHeight="1" x14ac:dyDescent="0.25">
      <c r="A132" s="7">
        <v>637005</v>
      </c>
      <c r="B132" s="2" t="s">
        <v>84</v>
      </c>
      <c r="C132" s="1" t="s">
        <v>120</v>
      </c>
      <c r="D132" s="1">
        <v>8000</v>
      </c>
      <c r="E132" s="30"/>
      <c r="F132" s="33">
        <f t="shared" si="3"/>
        <v>8000</v>
      </c>
    </row>
    <row r="133" spans="1:6" ht="17.100000000000001" customHeight="1" x14ac:dyDescent="0.25">
      <c r="B133" s="2" t="s">
        <v>84</v>
      </c>
      <c r="C133" s="1" t="s">
        <v>121</v>
      </c>
      <c r="D133" s="1">
        <v>200</v>
      </c>
      <c r="E133" s="30"/>
      <c r="F133" s="33">
        <f t="shared" si="3"/>
        <v>200</v>
      </c>
    </row>
    <row r="134" spans="1:6" ht="17.100000000000001" customHeight="1" x14ac:dyDescent="0.25">
      <c r="B134" s="2" t="s">
        <v>84</v>
      </c>
      <c r="C134" s="1" t="s">
        <v>122</v>
      </c>
      <c r="D134" s="1">
        <v>750</v>
      </c>
      <c r="E134" s="30"/>
      <c r="F134" s="33">
        <f t="shared" si="3"/>
        <v>750</v>
      </c>
    </row>
    <row r="135" spans="1:6" ht="17.100000000000001" customHeight="1" x14ac:dyDescent="0.25">
      <c r="B135" s="2" t="s">
        <v>84</v>
      </c>
      <c r="C135" s="1" t="s">
        <v>123</v>
      </c>
      <c r="D135" s="1">
        <v>200</v>
      </c>
      <c r="E135" s="30"/>
      <c r="F135" s="33">
        <f t="shared" si="3"/>
        <v>200</v>
      </c>
    </row>
    <row r="136" spans="1:6" ht="17.100000000000001" customHeight="1" x14ac:dyDescent="0.25">
      <c r="B136" s="2" t="s">
        <v>84</v>
      </c>
      <c r="C136" s="1" t="s">
        <v>124</v>
      </c>
      <c r="D136" s="1">
        <v>15000</v>
      </c>
      <c r="E136" s="30"/>
      <c r="F136" s="33">
        <f t="shared" si="3"/>
        <v>15000</v>
      </c>
    </row>
    <row r="137" spans="1:6" ht="17.100000000000001" customHeight="1" x14ac:dyDescent="0.25">
      <c r="B137" s="2" t="s">
        <v>84</v>
      </c>
      <c r="C137" s="1" t="s">
        <v>125</v>
      </c>
      <c r="D137" s="1">
        <v>12000</v>
      </c>
      <c r="E137" s="30"/>
      <c r="F137" s="33">
        <f t="shared" ref="F137:F200" si="4">E137+D137</f>
        <v>12000</v>
      </c>
    </row>
    <row r="138" spans="1:6" ht="17.100000000000001" customHeight="1" x14ac:dyDescent="0.25">
      <c r="B138" s="2" t="s">
        <v>84</v>
      </c>
      <c r="C138" s="1" t="s">
        <v>126</v>
      </c>
      <c r="D138" s="1">
        <v>3400</v>
      </c>
      <c r="E138" s="30"/>
      <c r="F138" s="33">
        <f t="shared" si="4"/>
        <v>3400</v>
      </c>
    </row>
    <row r="139" spans="1:6" ht="17.100000000000001" customHeight="1" x14ac:dyDescent="0.25">
      <c r="B139" s="2" t="s">
        <v>84</v>
      </c>
      <c r="C139" s="1" t="s">
        <v>127</v>
      </c>
      <c r="D139" s="1">
        <v>200</v>
      </c>
      <c r="E139" s="30"/>
      <c r="F139" s="33">
        <f t="shared" si="4"/>
        <v>200</v>
      </c>
    </row>
    <row r="140" spans="1:6" ht="17.100000000000001" customHeight="1" x14ac:dyDescent="0.25">
      <c r="B140" s="2" t="s">
        <v>84</v>
      </c>
      <c r="C140" s="1" t="s">
        <v>128</v>
      </c>
      <c r="D140" s="1">
        <v>11000</v>
      </c>
      <c r="E140" s="30"/>
      <c r="F140" s="33">
        <f t="shared" si="4"/>
        <v>11000</v>
      </c>
    </row>
    <row r="141" spans="1:6" ht="17.100000000000001" customHeight="1" x14ac:dyDescent="0.25">
      <c r="B141" s="2" t="s">
        <v>84</v>
      </c>
      <c r="C141" s="1" t="s">
        <v>129</v>
      </c>
      <c r="D141" s="1">
        <v>12500</v>
      </c>
      <c r="E141" s="30"/>
      <c r="F141" s="33">
        <f t="shared" si="4"/>
        <v>12500</v>
      </c>
    </row>
    <row r="142" spans="1:6" ht="17.100000000000001" customHeight="1" x14ac:dyDescent="0.25">
      <c r="B142" s="2" t="s">
        <v>84</v>
      </c>
      <c r="C142" s="1" t="s">
        <v>130</v>
      </c>
      <c r="D142" s="1">
        <v>8000</v>
      </c>
      <c r="E142" s="30"/>
      <c r="F142" s="33">
        <f t="shared" si="4"/>
        <v>8000</v>
      </c>
    </row>
    <row r="143" spans="1:6" ht="17.100000000000001" customHeight="1" x14ac:dyDescent="0.25">
      <c r="B143" s="2" t="s">
        <v>84</v>
      </c>
      <c r="C143" s="1" t="s">
        <v>131</v>
      </c>
      <c r="D143" s="1">
        <v>400</v>
      </c>
      <c r="E143" s="30"/>
      <c r="F143" s="33">
        <f t="shared" si="4"/>
        <v>400</v>
      </c>
    </row>
    <row r="144" spans="1:6" ht="17.100000000000001" customHeight="1" x14ac:dyDescent="0.25">
      <c r="B144" s="2" t="s">
        <v>84</v>
      </c>
      <c r="C144" s="1" t="s">
        <v>132</v>
      </c>
      <c r="D144" s="1">
        <v>5000</v>
      </c>
      <c r="E144" s="30"/>
      <c r="F144" s="33">
        <f t="shared" si="4"/>
        <v>5000</v>
      </c>
    </row>
    <row r="145" spans="2:12" ht="17.100000000000001" customHeight="1" x14ac:dyDescent="0.25">
      <c r="B145" s="2"/>
      <c r="E145" s="30"/>
      <c r="F145" s="33"/>
    </row>
    <row r="146" spans="2:12" ht="17.100000000000001" customHeight="1" x14ac:dyDescent="0.25">
      <c r="B146" s="31">
        <v>640</v>
      </c>
      <c r="C146" s="3" t="s">
        <v>133</v>
      </c>
      <c r="D146" s="3">
        <f>SUM(D147:D148)</f>
        <v>12341</v>
      </c>
      <c r="E146" s="30"/>
      <c r="F146" s="76">
        <f t="shared" si="4"/>
        <v>12341</v>
      </c>
      <c r="G146" s="33"/>
    </row>
    <row r="147" spans="2:12" ht="17.100000000000001" customHeight="1" x14ac:dyDescent="0.25">
      <c r="B147" s="2" t="s">
        <v>134</v>
      </c>
      <c r="C147" s="1" t="s">
        <v>135</v>
      </c>
      <c r="D147" s="1">
        <v>11741</v>
      </c>
      <c r="E147" s="30"/>
      <c r="F147" s="33">
        <f t="shared" si="4"/>
        <v>11741</v>
      </c>
    </row>
    <row r="148" spans="2:12" ht="17.100000000000001" customHeight="1" x14ac:dyDescent="0.25">
      <c r="B148" s="2" t="s">
        <v>134</v>
      </c>
      <c r="C148" s="1" t="s">
        <v>136</v>
      </c>
      <c r="D148" s="1">
        <v>600</v>
      </c>
      <c r="E148" s="30"/>
      <c r="F148" s="33">
        <f t="shared" si="4"/>
        <v>600</v>
      </c>
    </row>
    <row r="149" spans="2:12" ht="17.100000000000001" customHeight="1" x14ac:dyDescent="0.25">
      <c r="B149" s="2"/>
      <c r="E149" s="30"/>
      <c r="F149" s="33"/>
    </row>
    <row r="150" spans="2:12" ht="17.100000000000001" customHeight="1" x14ac:dyDescent="0.25">
      <c r="B150" s="46" t="s">
        <v>78</v>
      </c>
      <c r="C150" s="47" t="s">
        <v>137</v>
      </c>
      <c r="D150" s="48">
        <f>SUM(D151:D154)</f>
        <v>46380</v>
      </c>
      <c r="E150" s="83"/>
      <c r="F150" s="77">
        <f t="shared" si="4"/>
        <v>46380</v>
      </c>
    </row>
    <row r="151" spans="2:12" ht="17.100000000000001" customHeight="1" x14ac:dyDescent="0.25">
      <c r="B151" s="2" t="s">
        <v>80</v>
      </c>
      <c r="C151" s="1" t="s">
        <v>138</v>
      </c>
      <c r="D151" s="1">
        <v>30057</v>
      </c>
      <c r="E151" s="28"/>
      <c r="F151" s="33">
        <f t="shared" si="4"/>
        <v>30057</v>
      </c>
      <c r="L151" s="49"/>
    </row>
    <row r="152" spans="2:12" ht="17.100000000000001" customHeight="1" x14ac:dyDescent="0.25">
      <c r="B152" s="2" t="s">
        <v>82</v>
      </c>
      <c r="C152" s="1" t="s">
        <v>83</v>
      </c>
      <c r="D152" s="1">
        <v>10848</v>
      </c>
      <c r="E152" s="30"/>
      <c r="F152" s="33">
        <f t="shared" si="4"/>
        <v>10848</v>
      </c>
    </row>
    <row r="153" spans="2:12" ht="17.100000000000001" customHeight="1" x14ac:dyDescent="0.25">
      <c r="B153" s="2" t="s">
        <v>84</v>
      </c>
      <c r="C153" s="1" t="s">
        <v>139</v>
      </c>
      <c r="D153" s="1">
        <v>5075</v>
      </c>
      <c r="E153" s="30"/>
      <c r="F153" s="33">
        <f t="shared" si="4"/>
        <v>5075</v>
      </c>
    </row>
    <row r="154" spans="2:12" ht="17.100000000000001" customHeight="1" x14ac:dyDescent="0.25">
      <c r="B154" s="2" t="s">
        <v>134</v>
      </c>
      <c r="C154" s="1" t="s">
        <v>136</v>
      </c>
      <c r="D154" s="1">
        <v>400</v>
      </c>
      <c r="E154" s="30"/>
      <c r="F154" s="33">
        <f t="shared" si="4"/>
        <v>400</v>
      </c>
    </row>
    <row r="155" spans="2:12" ht="17.100000000000001" customHeight="1" x14ac:dyDescent="0.25">
      <c r="B155" s="2"/>
      <c r="E155" s="30"/>
      <c r="F155" s="33"/>
    </row>
    <row r="156" spans="2:12" ht="17.100000000000001" customHeight="1" x14ac:dyDescent="0.25">
      <c r="B156" s="46" t="s">
        <v>78</v>
      </c>
      <c r="C156" s="47" t="s">
        <v>140</v>
      </c>
      <c r="D156" s="47">
        <f t="shared" ref="D156" si="5">D157+D158</f>
        <v>2680</v>
      </c>
      <c r="E156" s="83"/>
      <c r="F156" s="77">
        <f t="shared" si="4"/>
        <v>2680</v>
      </c>
    </row>
    <row r="157" spans="2:12" ht="17.100000000000001" customHeight="1" x14ac:dyDescent="0.25">
      <c r="B157" s="2" t="s">
        <v>84</v>
      </c>
      <c r="C157" s="1" t="s">
        <v>141</v>
      </c>
      <c r="D157" s="1">
        <v>2600</v>
      </c>
      <c r="E157" s="30"/>
      <c r="F157" s="33">
        <f t="shared" si="4"/>
        <v>2600</v>
      </c>
    </row>
    <row r="158" spans="2:12" ht="17.100000000000001" customHeight="1" x14ac:dyDescent="0.25">
      <c r="B158" s="2" t="s">
        <v>84</v>
      </c>
      <c r="C158" s="1" t="s">
        <v>67</v>
      </c>
      <c r="D158" s="1">
        <v>80</v>
      </c>
      <c r="E158" s="30"/>
      <c r="F158" s="33">
        <f t="shared" si="4"/>
        <v>80</v>
      </c>
    </row>
    <row r="159" spans="2:12" ht="17.100000000000001" customHeight="1" x14ac:dyDescent="0.25">
      <c r="B159" s="2"/>
      <c r="E159" s="30"/>
      <c r="F159" s="33"/>
    </row>
    <row r="160" spans="2:12" ht="17.100000000000001" customHeight="1" x14ac:dyDescent="0.25">
      <c r="B160" s="46" t="s">
        <v>142</v>
      </c>
      <c r="C160" s="47" t="s">
        <v>143</v>
      </c>
      <c r="D160" s="47">
        <f t="shared" ref="D160" si="6">D161+D162+D163</f>
        <v>9120</v>
      </c>
      <c r="E160" s="86"/>
      <c r="F160" s="77">
        <f t="shared" si="4"/>
        <v>9120</v>
      </c>
    </row>
    <row r="161" spans="2:7" ht="17.100000000000001" customHeight="1" x14ac:dyDescent="0.25">
      <c r="B161" s="2" t="s">
        <v>84</v>
      </c>
      <c r="C161" s="1" t="s">
        <v>144</v>
      </c>
      <c r="D161" s="1">
        <v>6720</v>
      </c>
      <c r="E161" s="30"/>
      <c r="F161" s="33">
        <f t="shared" si="4"/>
        <v>6720</v>
      </c>
    </row>
    <row r="162" spans="2:7" ht="17.100000000000001" customHeight="1" x14ac:dyDescent="0.25">
      <c r="B162" s="2" t="s">
        <v>84</v>
      </c>
      <c r="C162" s="1" t="s">
        <v>145</v>
      </c>
      <c r="D162" s="1">
        <v>1900</v>
      </c>
      <c r="E162" s="30"/>
      <c r="F162" s="33">
        <f t="shared" si="4"/>
        <v>1900</v>
      </c>
    </row>
    <row r="163" spans="2:7" ht="17.100000000000001" customHeight="1" x14ac:dyDescent="0.25">
      <c r="B163" s="2" t="s">
        <v>84</v>
      </c>
      <c r="C163" s="1" t="s">
        <v>146</v>
      </c>
      <c r="D163" s="1">
        <v>500</v>
      </c>
      <c r="E163" s="30"/>
      <c r="F163" s="33">
        <f t="shared" si="4"/>
        <v>500</v>
      </c>
      <c r="G163" s="33"/>
    </row>
    <row r="164" spans="2:7" ht="17.100000000000001" customHeight="1" x14ac:dyDescent="0.25">
      <c r="B164" s="2"/>
      <c r="E164" s="30"/>
      <c r="F164" s="33"/>
    </row>
    <row r="165" spans="2:7" ht="17.100000000000001" customHeight="1" x14ac:dyDescent="0.25">
      <c r="B165" s="46" t="s">
        <v>407</v>
      </c>
      <c r="C165" s="47" t="s">
        <v>147</v>
      </c>
      <c r="D165" s="48">
        <f>SUM(D166:D169)</f>
        <v>36022</v>
      </c>
      <c r="E165" s="87"/>
      <c r="F165" s="77">
        <f t="shared" si="4"/>
        <v>36022</v>
      </c>
    </row>
    <row r="166" spans="2:7" ht="17.100000000000001" customHeight="1" x14ac:dyDescent="0.25">
      <c r="B166" s="2" t="s">
        <v>80</v>
      </c>
      <c r="C166" s="1" t="s">
        <v>148</v>
      </c>
      <c r="D166" s="5">
        <v>25367</v>
      </c>
      <c r="E166" s="30"/>
      <c r="F166" s="33">
        <f t="shared" si="4"/>
        <v>25367</v>
      </c>
      <c r="G166" s="33"/>
    </row>
    <row r="167" spans="2:7" ht="17.100000000000001" customHeight="1" x14ac:dyDescent="0.25">
      <c r="B167" s="2" t="s">
        <v>82</v>
      </c>
      <c r="C167" s="1" t="s">
        <v>83</v>
      </c>
      <c r="D167" s="5">
        <v>8655</v>
      </c>
      <c r="E167" s="30"/>
      <c r="F167" s="33">
        <f t="shared" si="4"/>
        <v>8655</v>
      </c>
    </row>
    <row r="168" spans="2:7" ht="17.100000000000001" customHeight="1" x14ac:dyDescent="0.25">
      <c r="B168" s="2" t="s">
        <v>84</v>
      </c>
      <c r="C168" s="1" t="s">
        <v>139</v>
      </c>
      <c r="D168" s="1">
        <v>1800</v>
      </c>
      <c r="E168" s="30"/>
      <c r="F168" s="33">
        <f t="shared" si="4"/>
        <v>1800</v>
      </c>
    </row>
    <row r="169" spans="2:7" ht="17.100000000000001" customHeight="1" x14ac:dyDescent="0.25">
      <c r="B169" s="2" t="s">
        <v>134</v>
      </c>
      <c r="C169" s="1" t="s">
        <v>136</v>
      </c>
      <c r="D169" s="1">
        <v>200</v>
      </c>
      <c r="E169" s="30"/>
      <c r="F169" s="33">
        <f t="shared" si="4"/>
        <v>200</v>
      </c>
    </row>
    <row r="170" spans="2:7" ht="17.100000000000001" customHeight="1" x14ac:dyDescent="0.25">
      <c r="B170" s="2"/>
      <c r="E170" s="30"/>
      <c r="F170" s="33"/>
    </row>
    <row r="171" spans="2:7" ht="17.100000000000001" customHeight="1" x14ac:dyDescent="0.3">
      <c r="B171" s="95" t="s">
        <v>415</v>
      </c>
      <c r="C171" s="96" t="s">
        <v>416</v>
      </c>
      <c r="D171" s="88"/>
      <c r="E171" s="86"/>
      <c r="F171" s="77">
        <f>SUM(F172:F173)</f>
        <v>21850</v>
      </c>
    </row>
    <row r="172" spans="2:7" ht="17.100000000000001" customHeight="1" x14ac:dyDescent="0.3">
      <c r="B172" s="74" t="s">
        <v>84</v>
      </c>
      <c r="C172" s="75" t="s">
        <v>418</v>
      </c>
      <c r="E172" s="30">
        <v>11211</v>
      </c>
      <c r="F172" s="33">
        <f t="shared" si="4"/>
        <v>11211</v>
      </c>
    </row>
    <row r="173" spans="2:7" ht="17.100000000000001" customHeight="1" x14ac:dyDescent="0.3">
      <c r="B173" s="74" t="s">
        <v>84</v>
      </c>
      <c r="C173" s="75" t="s">
        <v>417</v>
      </c>
      <c r="E173" s="30">
        <v>10639</v>
      </c>
      <c r="F173" s="33">
        <f t="shared" si="4"/>
        <v>10639</v>
      </c>
    </row>
    <row r="174" spans="2:7" ht="17.100000000000001" customHeight="1" x14ac:dyDescent="0.3">
      <c r="B174" s="74"/>
      <c r="C174" s="75"/>
      <c r="E174" s="30"/>
      <c r="F174" s="33"/>
    </row>
    <row r="175" spans="2:7" ht="17.100000000000001" customHeight="1" x14ac:dyDescent="0.25">
      <c r="B175" s="46" t="s">
        <v>149</v>
      </c>
      <c r="C175" s="47" t="s">
        <v>150</v>
      </c>
      <c r="D175" s="47">
        <f t="shared" ref="D175" si="7">D176</f>
        <v>654</v>
      </c>
      <c r="E175" s="83"/>
      <c r="F175" s="77">
        <f t="shared" si="4"/>
        <v>654</v>
      </c>
    </row>
    <row r="176" spans="2:7" ht="17.100000000000001" customHeight="1" x14ac:dyDescent="0.25">
      <c r="B176" s="2" t="s">
        <v>151</v>
      </c>
      <c r="C176" s="1" t="s">
        <v>152</v>
      </c>
      <c r="D176" s="1">
        <v>654</v>
      </c>
      <c r="E176" s="30"/>
      <c r="F176" s="33">
        <f t="shared" si="4"/>
        <v>654</v>
      </c>
    </row>
    <row r="177" spans="2:7" ht="17.100000000000001" customHeight="1" x14ac:dyDescent="0.25">
      <c r="B177" s="2"/>
      <c r="E177" s="30"/>
      <c r="F177" s="33"/>
    </row>
    <row r="178" spans="2:7" ht="17.100000000000001" customHeight="1" x14ac:dyDescent="0.25">
      <c r="B178" s="46" t="s">
        <v>153</v>
      </c>
      <c r="C178" s="47" t="s">
        <v>154</v>
      </c>
      <c r="D178" s="48">
        <f>D184+D179</f>
        <v>161837</v>
      </c>
      <c r="E178" s="83"/>
      <c r="F178" s="77">
        <f t="shared" si="4"/>
        <v>161837</v>
      </c>
      <c r="G178" s="33"/>
    </row>
    <row r="179" spans="2:7" ht="17.100000000000001" customHeight="1" x14ac:dyDescent="0.25">
      <c r="B179" s="2"/>
      <c r="C179" s="3" t="s">
        <v>155</v>
      </c>
      <c r="D179" s="32">
        <f t="shared" ref="D179" si="8">SUM(D180:D183)</f>
        <v>115637</v>
      </c>
      <c r="E179" s="30"/>
      <c r="F179" s="33">
        <f t="shared" si="4"/>
        <v>115637</v>
      </c>
    </row>
    <row r="180" spans="2:7" ht="17.100000000000001" customHeight="1" x14ac:dyDescent="0.25">
      <c r="B180" s="2" t="s">
        <v>80</v>
      </c>
      <c r="C180" s="1" t="s">
        <v>156</v>
      </c>
      <c r="D180" s="5">
        <v>70620</v>
      </c>
      <c r="E180" s="28"/>
      <c r="F180" s="33">
        <f t="shared" si="4"/>
        <v>70620</v>
      </c>
    </row>
    <row r="181" spans="2:7" ht="17.100000000000001" customHeight="1" x14ac:dyDescent="0.25">
      <c r="B181" s="2" t="s">
        <v>82</v>
      </c>
      <c r="C181" s="1" t="s">
        <v>83</v>
      </c>
      <c r="D181" s="5">
        <v>24717</v>
      </c>
      <c r="E181" s="30"/>
      <c r="F181" s="33">
        <f t="shared" si="4"/>
        <v>24717</v>
      </c>
    </row>
    <row r="182" spans="2:7" ht="17.100000000000001" customHeight="1" x14ac:dyDescent="0.25">
      <c r="B182" s="2" t="s">
        <v>84</v>
      </c>
      <c r="C182" s="1" t="s">
        <v>85</v>
      </c>
      <c r="D182" s="1">
        <v>20200</v>
      </c>
      <c r="E182" s="30"/>
      <c r="F182" s="33">
        <f t="shared" si="4"/>
        <v>20200</v>
      </c>
    </row>
    <row r="183" spans="2:7" ht="17.100000000000001" customHeight="1" x14ac:dyDescent="0.25">
      <c r="B183" s="2" t="s">
        <v>134</v>
      </c>
      <c r="C183" s="1" t="s">
        <v>157</v>
      </c>
      <c r="D183" s="1">
        <v>100</v>
      </c>
      <c r="E183" s="30"/>
      <c r="F183" s="33">
        <f t="shared" si="4"/>
        <v>100</v>
      </c>
    </row>
    <row r="184" spans="2:7" ht="17.100000000000001" customHeight="1" x14ac:dyDescent="0.25">
      <c r="B184" s="2"/>
      <c r="C184" s="3" t="s">
        <v>158</v>
      </c>
      <c r="D184" s="3">
        <f>SUM(D185:D188)</f>
        <v>46200</v>
      </c>
      <c r="E184" s="30"/>
      <c r="F184" s="33">
        <f t="shared" si="4"/>
        <v>46200</v>
      </c>
    </row>
    <row r="185" spans="2:7" ht="17.100000000000001" customHeight="1" x14ac:dyDescent="0.25">
      <c r="B185" s="2" t="s">
        <v>80</v>
      </c>
      <c r="C185" s="1" t="s">
        <v>156</v>
      </c>
      <c r="D185" s="1">
        <v>33000</v>
      </c>
      <c r="E185" s="30"/>
      <c r="F185" s="33">
        <f t="shared" si="4"/>
        <v>33000</v>
      </c>
    </row>
    <row r="186" spans="2:7" ht="17.100000000000001" customHeight="1" x14ac:dyDescent="0.25">
      <c r="B186" s="2" t="s">
        <v>82</v>
      </c>
      <c r="C186" s="1" t="s">
        <v>83</v>
      </c>
      <c r="D186" s="1">
        <v>9900</v>
      </c>
      <c r="E186" s="30"/>
      <c r="F186" s="33">
        <f t="shared" si="4"/>
        <v>9900</v>
      </c>
    </row>
    <row r="187" spans="2:7" ht="17.100000000000001" customHeight="1" x14ac:dyDescent="0.25">
      <c r="B187" s="2" t="s">
        <v>84</v>
      </c>
      <c r="C187" s="1" t="s">
        <v>85</v>
      </c>
      <c r="D187" s="1">
        <v>3200</v>
      </c>
      <c r="E187" s="30"/>
      <c r="F187" s="33">
        <f t="shared" si="4"/>
        <v>3200</v>
      </c>
    </row>
    <row r="188" spans="2:7" ht="17.100000000000001" customHeight="1" x14ac:dyDescent="0.25">
      <c r="B188" s="2" t="s">
        <v>134</v>
      </c>
      <c r="C188" s="1" t="s">
        <v>159</v>
      </c>
      <c r="D188" s="1">
        <v>100</v>
      </c>
      <c r="E188" s="30"/>
      <c r="F188" s="33">
        <f t="shared" si="4"/>
        <v>100</v>
      </c>
    </row>
    <row r="189" spans="2:7" ht="17.100000000000001" customHeight="1" x14ac:dyDescent="0.25">
      <c r="B189" s="2"/>
      <c r="E189" s="30"/>
      <c r="F189" s="33"/>
    </row>
    <row r="190" spans="2:7" ht="17.100000000000001" customHeight="1" x14ac:dyDescent="0.25">
      <c r="B190" s="46" t="s">
        <v>160</v>
      </c>
      <c r="C190" s="47" t="s">
        <v>161</v>
      </c>
      <c r="D190" s="47">
        <f>SUM(D191:D191)</f>
        <v>9850</v>
      </c>
      <c r="E190" s="83"/>
      <c r="F190" s="77">
        <f t="shared" si="4"/>
        <v>9850</v>
      </c>
    </row>
    <row r="191" spans="2:7" ht="17.100000000000001" customHeight="1" x14ac:dyDescent="0.25">
      <c r="B191" s="2" t="s">
        <v>84</v>
      </c>
      <c r="C191" s="1" t="s">
        <v>85</v>
      </c>
      <c r="D191" s="1">
        <v>9850</v>
      </c>
      <c r="E191" s="30"/>
      <c r="F191" s="33">
        <f t="shared" si="4"/>
        <v>9850</v>
      </c>
    </row>
    <row r="192" spans="2:7" ht="17.100000000000001" customHeight="1" x14ac:dyDescent="0.25">
      <c r="B192" s="2"/>
      <c r="E192" s="30"/>
      <c r="F192" s="33"/>
      <c r="G192" s="33"/>
    </row>
    <row r="193" spans="2:6" ht="17.100000000000001" customHeight="1" x14ac:dyDescent="0.25">
      <c r="B193" s="46" t="s">
        <v>163</v>
      </c>
      <c r="C193" s="47" t="s">
        <v>164</v>
      </c>
      <c r="D193" s="47">
        <f>SUM(D194:D200)</f>
        <v>384342</v>
      </c>
      <c r="E193" s="83"/>
      <c r="F193" s="77">
        <f t="shared" si="4"/>
        <v>384342</v>
      </c>
    </row>
    <row r="194" spans="2:6" ht="17.100000000000001" customHeight="1" x14ac:dyDescent="0.25">
      <c r="B194" s="2" t="s">
        <v>162</v>
      </c>
      <c r="C194" s="1" t="s">
        <v>165</v>
      </c>
      <c r="D194" s="1">
        <v>342</v>
      </c>
      <c r="E194" s="30"/>
      <c r="F194" s="33">
        <f t="shared" si="4"/>
        <v>342</v>
      </c>
    </row>
    <row r="195" spans="2:6" ht="17.100000000000001" customHeight="1" x14ac:dyDescent="0.25">
      <c r="B195" s="2" t="s">
        <v>134</v>
      </c>
      <c r="C195" s="1" t="s">
        <v>166</v>
      </c>
      <c r="D195" s="1">
        <v>135000</v>
      </c>
      <c r="E195" s="28"/>
      <c r="F195" s="33">
        <f t="shared" si="4"/>
        <v>135000</v>
      </c>
    </row>
    <row r="196" spans="2:6" ht="17.100000000000001" customHeight="1" x14ac:dyDescent="0.25">
      <c r="B196" s="2" t="s">
        <v>84</v>
      </c>
      <c r="C196" s="1" t="s">
        <v>167</v>
      </c>
      <c r="D196" s="1">
        <v>22000</v>
      </c>
      <c r="E196" s="30"/>
      <c r="F196" s="33">
        <f t="shared" si="4"/>
        <v>22000</v>
      </c>
    </row>
    <row r="197" spans="2:6" ht="17.100000000000001" customHeight="1" x14ac:dyDescent="0.25">
      <c r="B197" s="37" t="s">
        <v>84</v>
      </c>
      <c r="C197" s="1" t="s">
        <v>168</v>
      </c>
      <c r="D197" s="1">
        <v>92000</v>
      </c>
      <c r="E197" s="30"/>
      <c r="F197" s="33">
        <f t="shared" si="4"/>
        <v>92000</v>
      </c>
    </row>
    <row r="198" spans="2:6" ht="17.100000000000001" customHeight="1" x14ac:dyDescent="0.25">
      <c r="B198" s="37" t="s">
        <v>84</v>
      </c>
      <c r="C198" s="1" t="s">
        <v>169</v>
      </c>
      <c r="D198" s="1">
        <v>50000</v>
      </c>
      <c r="E198" s="30"/>
      <c r="F198" s="33">
        <f t="shared" si="4"/>
        <v>50000</v>
      </c>
    </row>
    <row r="199" spans="2:6" ht="17.100000000000001" customHeight="1" x14ac:dyDescent="0.25">
      <c r="B199" s="37" t="s">
        <v>84</v>
      </c>
      <c r="C199" s="1" t="s">
        <v>170</v>
      </c>
      <c r="D199" s="1">
        <v>75000</v>
      </c>
      <c r="E199" s="30"/>
      <c r="F199" s="33">
        <f t="shared" si="4"/>
        <v>75000</v>
      </c>
    </row>
    <row r="200" spans="2:6" ht="17.100000000000001" customHeight="1" x14ac:dyDescent="0.25">
      <c r="B200" s="2" t="s">
        <v>84</v>
      </c>
      <c r="C200" s="1" t="s">
        <v>171</v>
      </c>
      <c r="D200" s="1">
        <v>10000</v>
      </c>
      <c r="E200" s="30"/>
      <c r="F200" s="33">
        <f t="shared" si="4"/>
        <v>10000</v>
      </c>
    </row>
    <row r="201" spans="2:6" ht="17.100000000000001" customHeight="1" x14ac:dyDescent="0.25">
      <c r="B201" s="2"/>
      <c r="E201" s="30"/>
      <c r="F201" s="33"/>
    </row>
    <row r="202" spans="2:6" ht="17.100000000000001" customHeight="1" x14ac:dyDescent="0.25">
      <c r="B202" s="46" t="s">
        <v>172</v>
      </c>
      <c r="C202" s="47" t="s">
        <v>173</v>
      </c>
      <c r="D202" s="47">
        <f>SUM(D203:D207)</f>
        <v>296300</v>
      </c>
      <c r="E202" s="83"/>
      <c r="F202" s="77">
        <f t="shared" ref="F202:F264" si="9">E202+D202</f>
        <v>296300</v>
      </c>
    </row>
    <row r="203" spans="2:6" ht="17.100000000000001" customHeight="1" x14ac:dyDescent="0.25">
      <c r="B203" s="2" t="s">
        <v>84</v>
      </c>
      <c r="C203" s="1" t="s">
        <v>174</v>
      </c>
      <c r="D203" s="1">
        <v>300</v>
      </c>
      <c r="E203" s="30"/>
      <c r="F203" s="33">
        <f t="shared" si="9"/>
        <v>300</v>
      </c>
    </row>
    <row r="204" spans="2:6" ht="17.100000000000001" customHeight="1" x14ac:dyDescent="0.25">
      <c r="B204" s="2" t="s">
        <v>134</v>
      </c>
      <c r="C204" s="1" t="s">
        <v>175</v>
      </c>
      <c r="D204" s="1">
        <v>36000</v>
      </c>
      <c r="E204" s="30"/>
      <c r="F204" s="33">
        <f t="shared" si="9"/>
        <v>36000</v>
      </c>
    </row>
    <row r="205" spans="2:6" ht="17.100000000000001" customHeight="1" x14ac:dyDescent="0.25">
      <c r="B205" s="2" t="s">
        <v>134</v>
      </c>
      <c r="C205" s="1" t="s">
        <v>176</v>
      </c>
      <c r="D205" s="1">
        <v>49000</v>
      </c>
      <c r="E205" s="30"/>
      <c r="F205" s="33">
        <f t="shared" si="9"/>
        <v>49000</v>
      </c>
    </row>
    <row r="206" spans="2:6" ht="17.100000000000001" customHeight="1" x14ac:dyDescent="0.25">
      <c r="B206" s="2" t="s">
        <v>134</v>
      </c>
      <c r="C206" s="1" t="s">
        <v>401</v>
      </c>
      <c r="D206" s="1">
        <v>20000</v>
      </c>
      <c r="E206" s="30"/>
      <c r="F206" s="33">
        <f t="shared" si="9"/>
        <v>20000</v>
      </c>
    </row>
    <row r="207" spans="2:6" ht="17.100000000000001" customHeight="1" x14ac:dyDescent="0.25">
      <c r="B207" s="2" t="s">
        <v>134</v>
      </c>
      <c r="C207" s="1" t="s">
        <v>177</v>
      </c>
      <c r="D207" s="1">
        <v>191000</v>
      </c>
      <c r="E207" s="30"/>
      <c r="F207" s="33">
        <f t="shared" si="9"/>
        <v>191000</v>
      </c>
    </row>
    <row r="208" spans="2:6" ht="17.100000000000001" customHeight="1" x14ac:dyDescent="0.25">
      <c r="E208" s="30"/>
      <c r="F208" s="33"/>
    </row>
    <row r="209" spans="2:13" ht="17.100000000000001" customHeight="1" x14ac:dyDescent="0.25">
      <c r="B209" s="46" t="s">
        <v>178</v>
      </c>
      <c r="C209" s="47" t="s">
        <v>179</v>
      </c>
      <c r="D209" s="47">
        <f>D210+D211</f>
        <v>1674</v>
      </c>
      <c r="E209" s="83"/>
      <c r="F209" s="77">
        <f t="shared" si="9"/>
        <v>1674</v>
      </c>
    </row>
    <row r="210" spans="2:13" ht="17.100000000000001" customHeight="1" x14ac:dyDescent="0.25">
      <c r="B210" s="2" t="s">
        <v>162</v>
      </c>
      <c r="C210" s="1" t="s">
        <v>180</v>
      </c>
      <c r="D210" s="1">
        <v>744</v>
      </c>
      <c r="E210" s="30"/>
      <c r="F210" s="33">
        <f t="shared" si="9"/>
        <v>744</v>
      </c>
    </row>
    <row r="211" spans="2:13" ht="17.100000000000001" customHeight="1" x14ac:dyDescent="0.25">
      <c r="B211" s="2" t="s">
        <v>162</v>
      </c>
      <c r="C211" s="1" t="s">
        <v>181</v>
      </c>
      <c r="D211" s="1">
        <v>930</v>
      </c>
      <c r="E211" s="30"/>
      <c r="F211" s="33">
        <f t="shared" si="9"/>
        <v>930</v>
      </c>
    </row>
    <row r="212" spans="2:13" ht="17.100000000000001" customHeight="1" x14ac:dyDescent="0.25">
      <c r="B212" s="2"/>
      <c r="E212" s="30"/>
      <c r="F212" s="33"/>
    </row>
    <row r="213" spans="2:13" ht="17.100000000000001" customHeight="1" x14ac:dyDescent="0.25">
      <c r="B213" s="46" t="s">
        <v>182</v>
      </c>
      <c r="C213" s="47" t="s">
        <v>183</v>
      </c>
      <c r="D213" s="47">
        <f t="shared" ref="D213" si="10">SUM(D214:D218)</f>
        <v>43672</v>
      </c>
      <c r="E213" s="83"/>
      <c r="F213" s="77">
        <f t="shared" si="9"/>
        <v>43672</v>
      </c>
    </row>
    <row r="214" spans="2:13" ht="17.100000000000001" customHeight="1" x14ac:dyDescent="0.25">
      <c r="B214" s="2" t="s">
        <v>80</v>
      </c>
      <c r="C214" s="1" t="s">
        <v>184</v>
      </c>
      <c r="D214" s="5">
        <v>12868</v>
      </c>
      <c r="E214" s="28"/>
      <c r="F214" s="33">
        <f t="shared" si="9"/>
        <v>12868</v>
      </c>
      <c r="M214" s="33"/>
    </row>
    <row r="215" spans="2:13" ht="17.100000000000001" customHeight="1" x14ac:dyDescent="0.25">
      <c r="B215" s="2" t="s">
        <v>82</v>
      </c>
      <c r="C215" s="1" t="s">
        <v>185</v>
      </c>
      <c r="D215" s="5">
        <v>4504</v>
      </c>
      <c r="E215" s="30"/>
      <c r="F215" s="33">
        <f t="shared" si="9"/>
        <v>4504</v>
      </c>
    </row>
    <row r="216" spans="2:13" ht="17.100000000000001" customHeight="1" x14ac:dyDescent="0.25">
      <c r="B216" s="2" t="s">
        <v>84</v>
      </c>
      <c r="C216" s="1" t="s">
        <v>186</v>
      </c>
      <c r="D216" s="1">
        <v>1200</v>
      </c>
      <c r="E216" s="30"/>
      <c r="F216" s="33">
        <f t="shared" si="9"/>
        <v>1200</v>
      </c>
    </row>
    <row r="217" spans="2:13" ht="17.100000000000001" customHeight="1" x14ac:dyDescent="0.25">
      <c r="B217" s="2" t="s">
        <v>134</v>
      </c>
      <c r="C217" s="1" t="s">
        <v>159</v>
      </c>
      <c r="D217" s="1">
        <v>100</v>
      </c>
      <c r="E217" s="30"/>
      <c r="F217" s="33">
        <f t="shared" si="9"/>
        <v>100</v>
      </c>
    </row>
    <row r="218" spans="2:13" ht="17.100000000000001" customHeight="1" x14ac:dyDescent="0.25">
      <c r="B218" s="2" t="s">
        <v>84</v>
      </c>
      <c r="C218" s="1" t="s">
        <v>187</v>
      </c>
      <c r="D218" s="1">
        <v>25000</v>
      </c>
      <c r="E218" s="30"/>
      <c r="F218" s="33">
        <f t="shared" si="9"/>
        <v>25000</v>
      </c>
    </row>
    <row r="219" spans="2:13" ht="17.100000000000001" customHeight="1" x14ac:dyDescent="0.25">
      <c r="B219" s="2"/>
      <c r="E219" s="30"/>
      <c r="F219" s="33"/>
    </row>
    <row r="220" spans="2:13" ht="17.100000000000001" customHeight="1" x14ac:dyDescent="0.25">
      <c r="B220" s="46" t="s">
        <v>188</v>
      </c>
      <c r="C220" s="47" t="s">
        <v>189</v>
      </c>
      <c r="D220" s="48">
        <f>SUM(D221:D237)</f>
        <v>442414</v>
      </c>
      <c r="E220" s="83"/>
      <c r="F220" s="77">
        <f t="shared" si="9"/>
        <v>442414</v>
      </c>
    </row>
    <row r="221" spans="2:13" ht="17.100000000000001" customHeight="1" x14ac:dyDescent="0.25">
      <c r="B221" s="2" t="s">
        <v>80</v>
      </c>
      <c r="C221" s="1" t="s">
        <v>190</v>
      </c>
      <c r="D221" s="1">
        <v>4235</v>
      </c>
      <c r="E221" s="28"/>
      <c r="F221" s="33">
        <f t="shared" si="9"/>
        <v>4235</v>
      </c>
    </row>
    <row r="222" spans="2:13" ht="17.100000000000001" customHeight="1" x14ac:dyDescent="0.25">
      <c r="B222" s="2" t="s">
        <v>82</v>
      </c>
      <c r="C222" s="1" t="s">
        <v>191</v>
      </c>
      <c r="D222" s="5">
        <v>1482</v>
      </c>
      <c r="E222" s="30"/>
      <c r="F222" s="33">
        <f t="shared" si="9"/>
        <v>1482</v>
      </c>
    </row>
    <row r="223" spans="2:13" ht="17.100000000000001" customHeight="1" x14ac:dyDescent="0.25">
      <c r="B223" s="2" t="s">
        <v>84</v>
      </c>
      <c r="C223" s="1" t="s">
        <v>192</v>
      </c>
      <c r="D223" s="1">
        <v>1000</v>
      </c>
      <c r="E223" s="30"/>
      <c r="F223" s="33">
        <f t="shared" si="9"/>
        <v>1000</v>
      </c>
    </row>
    <row r="224" spans="2:13" ht="17.100000000000001" customHeight="1" x14ac:dyDescent="0.25">
      <c r="B224" s="2" t="s">
        <v>134</v>
      </c>
      <c r="C224" s="1" t="s">
        <v>193</v>
      </c>
      <c r="D224" s="1">
        <v>100</v>
      </c>
      <c r="E224" s="30"/>
      <c r="F224" s="33">
        <f t="shared" si="9"/>
        <v>100</v>
      </c>
    </row>
    <row r="225" spans="2:7" ht="17.100000000000001" customHeight="1" x14ac:dyDescent="0.25">
      <c r="B225" s="2" t="s">
        <v>162</v>
      </c>
      <c r="C225" s="1" t="s">
        <v>194</v>
      </c>
      <c r="D225" s="1">
        <v>16815</v>
      </c>
      <c r="E225" s="30"/>
      <c r="F225" s="33">
        <f t="shared" si="9"/>
        <v>16815</v>
      </c>
    </row>
    <row r="226" spans="2:7" ht="17.100000000000001" customHeight="1" x14ac:dyDescent="0.25">
      <c r="B226" s="2" t="s">
        <v>84</v>
      </c>
      <c r="C226" s="1" t="s">
        <v>195</v>
      </c>
      <c r="D226" s="1">
        <v>31310</v>
      </c>
      <c r="E226" s="30"/>
      <c r="F226" s="33">
        <f t="shared" si="9"/>
        <v>31310</v>
      </c>
    </row>
    <row r="227" spans="2:7" ht="17.100000000000001" customHeight="1" x14ac:dyDescent="0.25">
      <c r="B227" s="2" t="s">
        <v>84</v>
      </c>
      <c r="C227" s="1" t="s">
        <v>196</v>
      </c>
      <c r="D227" s="1">
        <v>12636</v>
      </c>
      <c r="E227" s="30"/>
      <c r="F227" s="33">
        <f t="shared" si="9"/>
        <v>12636</v>
      </c>
    </row>
    <row r="228" spans="2:7" ht="17.100000000000001" customHeight="1" x14ac:dyDescent="0.25">
      <c r="B228" s="2" t="s">
        <v>84</v>
      </c>
      <c r="C228" s="1" t="s">
        <v>197</v>
      </c>
      <c r="D228" s="1">
        <v>13632</v>
      </c>
      <c r="E228" s="30"/>
      <c r="F228" s="33">
        <f t="shared" si="9"/>
        <v>13632</v>
      </c>
    </row>
    <row r="229" spans="2:7" ht="17.100000000000001" customHeight="1" x14ac:dyDescent="0.25">
      <c r="B229" s="2" t="s">
        <v>84</v>
      </c>
      <c r="C229" s="1" t="s">
        <v>198</v>
      </c>
      <c r="D229" s="1">
        <v>83664</v>
      </c>
      <c r="E229" s="30"/>
      <c r="F229" s="33">
        <f t="shared" si="9"/>
        <v>83664</v>
      </c>
    </row>
    <row r="230" spans="2:7" ht="17.100000000000001" customHeight="1" x14ac:dyDescent="0.25">
      <c r="B230" s="2" t="s">
        <v>84</v>
      </c>
      <c r="C230" s="1" t="s">
        <v>199</v>
      </c>
      <c r="D230" s="1">
        <v>1540</v>
      </c>
      <c r="E230" s="30"/>
      <c r="F230" s="33">
        <f t="shared" si="9"/>
        <v>1540</v>
      </c>
    </row>
    <row r="231" spans="2:7" ht="17.100000000000001" customHeight="1" x14ac:dyDescent="0.25">
      <c r="B231" s="2" t="s">
        <v>134</v>
      </c>
      <c r="C231" s="1" t="s">
        <v>200</v>
      </c>
      <c r="D231" s="1">
        <v>150000</v>
      </c>
      <c r="E231" s="51"/>
      <c r="F231" s="33">
        <f t="shared" si="9"/>
        <v>150000</v>
      </c>
      <c r="G231" s="33"/>
    </row>
    <row r="232" spans="2:7" ht="17.100000000000001" customHeight="1" x14ac:dyDescent="0.25">
      <c r="B232" s="2" t="s">
        <v>84</v>
      </c>
      <c r="C232" s="1" t="s">
        <v>201</v>
      </c>
      <c r="D232" s="1">
        <v>50000</v>
      </c>
      <c r="E232" s="30"/>
      <c r="F232" s="33">
        <f t="shared" si="9"/>
        <v>50000</v>
      </c>
    </row>
    <row r="233" spans="2:7" ht="17.100000000000001" customHeight="1" x14ac:dyDescent="0.25">
      <c r="B233" s="2" t="s">
        <v>84</v>
      </c>
      <c r="C233" s="1" t="s">
        <v>202</v>
      </c>
      <c r="D233" s="1">
        <v>15000</v>
      </c>
      <c r="E233" s="30"/>
      <c r="F233" s="33">
        <f t="shared" si="9"/>
        <v>15000</v>
      </c>
    </row>
    <row r="234" spans="2:7" ht="17.100000000000001" customHeight="1" x14ac:dyDescent="0.25">
      <c r="B234" s="2" t="s">
        <v>162</v>
      </c>
      <c r="C234" s="1" t="s">
        <v>203</v>
      </c>
      <c r="D234" s="1">
        <v>15000</v>
      </c>
      <c r="E234" s="30"/>
      <c r="F234" s="33">
        <f t="shared" si="9"/>
        <v>15000</v>
      </c>
    </row>
    <row r="235" spans="2:7" ht="17.100000000000001" customHeight="1" x14ac:dyDescent="0.25">
      <c r="B235" s="2" t="s">
        <v>84</v>
      </c>
      <c r="C235" s="1" t="s">
        <v>204</v>
      </c>
      <c r="D235" s="1">
        <v>40000</v>
      </c>
      <c r="E235" s="30"/>
      <c r="F235" s="33">
        <f t="shared" si="9"/>
        <v>40000</v>
      </c>
    </row>
    <row r="236" spans="2:7" ht="17.100000000000001" customHeight="1" x14ac:dyDescent="0.25">
      <c r="B236" s="2" t="s">
        <v>84</v>
      </c>
      <c r="C236" s="1" t="s">
        <v>408</v>
      </c>
      <c r="D236" s="1">
        <v>5000</v>
      </c>
      <c r="E236" s="30"/>
      <c r="F236" s="33">
        <f t="shared" si="9"/>
        <v>5000</v>
      </c>
    </row>
    <row r="237" spans="2:7" ht="17.100000000000001" customHeight="1" x14ac:dyDescent="0.25">
      <c r="B237" s="2" t="s">
        <v>84</v>
      </c>
      <c r="C237" s="1" t="s">
        <v>205</v>
      </c>
      <c r="D237" s="1">
        <v>1000</v>
      </c>
      <c r="E237" s="30"/>
      <c r="F237" s="33">
        <f t="shared" si="9"/>
        <v>1000</v>
      </c>
    </row>
    <row r="238" spans="2:7" ht="17.100000000000001" customHeight="1" x14ac:dyDescent="0.25">
      <c r="B238" s="2"/>
      <c r="E238" s="30"/>
      <c r="F238" s="33"/>
    </row>
    <row r="239" spans="2:7" ht="17.100000000000001" customHeight="1" x14ac:dyDescent="0.25">
      <c r="B239" s="46" t="s">
        <v>206</v>
      </c>
      <c r="C239" s="47" t="s">
        <v>207</v>
      </c>
      <c r="D239" s="47">
        <f>SUM(D240:D243)</f>
        <v>73850</v>
      </c>
      <c r="E239" s="86"/>
      <c r="F239" s="77">
        <f t="shared" si="9"/>
        <v>73850</v>
      </c>
    </row>
    <row r="240" spans="2:7" ht="17.100000000000001" customHeight="1" x14ac:dyDescent="0.25">
      <c r="B240" s="2" t="s">
        <v>84</v>
      </c>
      <c r="C240" s="1" t="s">
        <v>208</v>
      </c>
      <c r="D240" s="1">
        <v>43000</v>
      </c>
      <c r="E240" s="30"/>
      <c r="F240" s="33">
        <f t="shared" si="9"/>
        <v>43000</v>
      </c>
    </row>
    <row r="241" spans="2:6" ht="17.100000000000001" customHeight="1" x14ac:dyDescent="0.25">
      <c r="B241" s="2" t="s">
        <v>84</v>
      </c>
      <c r="C241" s="1" t="s">
        <v>209</v>
      </c>
      <c r="D241" s="1">
        <v>350</v>
      </c>
      <c r="E241" s="30"/>
      <c r="F241" s="33">
        <f t="shared" si="9"/>
        <v>350</v>
      </c>
    </row>
    <row r="242" spans="2:6" ht="17.100000000000001" customHeight="1" x14ac:dyDescent="0.25">
      <c r="B242" s="2" t="s">
        <v>84</v>
      </c>
      <c r="C242" s="1" t="s">
        <v>210</v>
      </c>
      <c r="D242" s="1">
        <v>500</v>
      </c>
      <c r="E242" s="30"/>
      <c r="F242" s="33">
        <f t="shared" si="9"/>
        <v>500</v>
      </c>
    </row>
    <row r="243" spans="2:6" ht="17.100000000000001" customHeight="1" x14ac:dyDescent="0.25">
      <c r="B243" s="2" t="s">
        <v>134</v>
      </c>
      <c r="C243" s="1" t="s">
        <v>211</v>
      </c>
      <c r="D243" s="1">
        <v>30000</v>
      </c>
      <c r="E243" s="30"/>
      <c r="F243" s="33">
        <f t="shared" si="9"/>
        <v>30000</v>
      </c>
    </row>
    <row r="244" spans="2:6" ht="17.100000000000001" customHeight="1" x14ac:dyDescent="0.25">
      <c r="B244" s="2"/>
      <c r="E244" s="30"/>
      <c r="F244" s="33"/>
    </row>
    <row r="245" spans="2:6" ht="17.100000000000001" customHeight="1" x14ac:dyDescent="0.25">
      <c r="B245" s="46" t="s">
        <v>212</v>
      </c>
      <c r="C245" s="47" t="s">
        <v>213</v>
      </c>
      <c r="D245" s="47">
        <f>SUM(D246+D247)</f>
        <v>1400</v>
      </c>
      <c r="E245" s="86"/>
      <c r="F245" s="77">
        <f t="shared" si="9"/>
        <v>1400</v>
      </c>
    </row>
    <row r="246" spans="2:6" ht="17.100000000000001" customHeight="1" x14ac:dyDescent="0.25">
      <c r="B246" s="2" t="s">
        <v>84</v>
      </c>
      <c r="C246" s="1" t="s">
        <v>214</v>
      </c>
      <c r="D246" s="1">
        <v>400</v>
      </c>
      <c r="E246" s="30"/>
      <c r="F246" s="33">
        <f t="shared" si="9"/>
        <v>400</v>
      </c>
    </row>
    <row r="247" spans="2:6" ht="17.100000000000001" customHeight="1" x14ac:dyDescent="0.25">
      <c r="B247" s="2" t="s">
        <v>84</v>
      </c>
      <c r="C247" s="1" t="s">
        <v>215</v>
      </c>
      <c r="D247" s="1">
        <v>1000</v>
      </c>
      <c r="E247" s="30"/>
      <c r="F247" s="33">
        <f t="shared" si="9"/>
        <v>1000</v>
      </c>
    </row>
    <row r="248" spans="2:6" ht="17.100000000000001" customHeight="1" x14ac:dyDescent="0.25">
      <c r="B248" s="2"/>
      <c r="E248" s="30"/>
      <c r="F248" s="33"/>
    </row>
    <row r="249" spans="2:6" ht="17.100000000000001" customHeight="1" x14ac:dyDescent="0.25">
      <c r="B249" s="46" t="s">
        <v>216</v>
      </c>
      <c r="C249" s="47" t="s">
        <v>217</v>
      </c>
      <c r="D249" s="47">
        <f>SUM(D250:D252)</f>
        <v>103230</v>
      </c>
      <c r="E249" s="86"/>
      <c r="F249" s="77">
        <f>SUM(F250:F252)</f>
        <v>102300</v>
      </c>
    </row>
    <row r="250" spans="2:6" ht="17.100000000000001" customHeight="1" x14ac:dyDescent="0.25">
      <c r="B250" s="2" t="s">
        <v>134</v>
      </c>
      <c r="C250" s="1" t="s">
        <v>218</v>
      </c>
      <c r="D250" s="1">
        <v>80910</v>
      </c>
      <c r="E250" s="30"/>
      <c r="F250" s="33">
        <f t="shared" si="9"/>
        <v>80910</v>
      </c>
    </row>
    <row r="251" spans="2:6" ht="17.100000000000001" customHeight="1" x14ac:dyDescent="0.25">
      <c r="B251" s="2" t="s">
        <v>134</v>
      </c>
      <c r="C251" s="1" t="s">
        <v>219</v>
      </c>
      <c r="D251" s="1">
        <v>21390</v>
      </c>
      <c r="E251" s="30"/>
      <c r="F251" s="33">
        <f t="shared" si="9"/>
        <v>21390</v>
      </c>
    </row>
    <row r="252" spans="2:6" ht="17.100000000000001" customHeight="1" x14ac:dyDescent="0.25">
      <c r="B252" s="2" t="s">
        <v>134</v>
      </c>
      <c r="C252" s="1" t="s">
        <v>220</v>
      </c>
      <c r="D252" s="1">
        <v>930</v>
      </c>
      <c r="E252" s="30">
        <v>-930</v>
      </c>
      <c r="F252" s="33">
        <f t="shared" si="9"/>
        <v>0</v>
      </c>
    </row>
    <row r="253" spans="2:6" ht="17.100000000000001" customHeight="1" x14ac:dyDescent="0.25">
      <c r="B253" s="2"/>
      <c r="E253" s="30"/>
      <c r="F253" s="33"/>
    </row>
    <row r="254" spans="2:6" ht="17.100000000000001" customHeight="1" x14ac:dyDescent="0.25">
      <c r="B254" s="46" t="s">
        <v>221</v>
      </c>
      <c r="C254" s="47" t="s">
        <v>222</v>
      </c>
      <c r="D254" s="47">
        <f>SUM(D255:D257)</f>
        <v>187000</v>
      </c>
      <c r="E254" s="86"/>
      <c r="F254" s="77">
        <f t="shared" si="9"/>
        <v>187000</v>
      </c>
    </row>
    <row r="255" spans="2:6" ht="17.100000000000001" customHeight="1" x14ac:dyDescent="0.25">
      <c r="B255" s="2" t="s">
        <v>134</v>
      </c>
      <c r="C255" s="1" t="s">
        <v>223</v>
      </c>
      <c r="D255" s="1">
        <v>40000</v>
      </c>
      <c r="E255" s="30"/>
      <c r="F255" s="33">
        <f t="shared" si="9"/>
        <v>40000</v>
      </c>
    </row>
    <row r="256" spans="2:6" ht="17.100000000000001" customHeight="1" x14ac:dyDescent="0.25">
      <c r="B256" s="2" t="s">
        <v>134</v>
      </c>
      <c r="C256" s="1" t="s">
        <v>224</v>
      </c>
      <c r="D256" s="1">
        <v>132000</v>
      </c>
      <c r="E256" s="30"/>
      <c r="F256" s="33">
        <f t="shared" si="9"/>
        <v>132000</v>
      </c>
    </row>
    <row r="257" spans="2:6" ht="17.100000000000001" customHeight="1" x14ac:dyDescent="0.25">
      <c r="B257" s="2" t="s">
        <v>134</v>
      </c>
      <c r="C257" s="1" t="s">
        <v>225</v>
      </c>
      <c r="D257" s="1">
        <v>15000</v>
      </c>
      <c r="E257" s="30"/>
      <c r="F257" s="33">
        <f t="shared" si="9"/>
        <v>15000</v>
      </c>
    </row>
    <row r="258" spans="2:6" ht="17.100000000000001" customHeight="1" x14ac:dyDescent="0.25">
      <c r="B258" s="2"/>
      <c r="E258" s="30"/>
      <c r="F258" s="33"/>
    </row>
    <row r="259" spans="2:6" ht="17.100000000000001" customHeight="1" x14ac:dyDescent="0.25">
      <c r="B259" s="46" t="s">
        <v>226</v>
      </c>
      <c r="C259" s="47" t="s">
        <v>227</v>
      </c>
      <c r="D259" s="47">
        <f t="shared" ref="D259" si="11">D260</f>
        <v>5000</v>
      </c>
      <c r="E259" s="86"/>
      <c r="F259" s="77">
        <f t="shared" si="9"/>
        <v>5000</v>
      </c>
    </row>
    <row r="260" spans="2:6" ht="17.100000000000001" customHeight="1" x14ac:dyDescent="0.25">
      <c r="B260" s="2" t="s">
        <v>134</v>
      </c>
      <c r="C260" s="1" t="s">
        <v>228</v>
      </c>
      <c r="D260" s="1">
        <v>5000</v>
      </c>
      <c r="E260" s="30"/>
      <c r="F260" s="33">
        <f t="shared" si="9"/>
        <v>5000</v>
      </c>
    </row>
    <row r="261" spans="2:6" ht="17.100000000000001" customHeight="1" x14ac:dyDescent="0.25">
      <c r="B261" s="2"/>
      <c r="E261" s="30"/>
      <c r="F261" s="33"/>
    </row>
    <row r="262" spans="2:6" ht="17.100000000000001" customHeight="1" x14ac:dyDescent="0.25">
      <c r="B262" s="46" t="s">
        <v>229</v>
      </c>
      <c r="C262" s="47" t="s">
        <v>230</v>
      </c>
      <c r="D262" s="47">
        <f>SUM(D263:D282)</f>
        <v>137781</v>
      </c>
      <c r="E262" s="86"/>
      <c r="F262" s="77">
        <f>SUM(F263:F282)</f>
        <v>138711</v>
      </c>
    </row>
    <row r="263" spans="2:6" ht="17.100000000000001" customHeight="1" x14ac:dyDescent="0.25">
      <c r="B263" s="2" t="s">
        <v>84</v>
      </c>
      <c r="C263" s="1" t="s">
        <v>231</v>
      </c>
      <c r="D263" s="1">
        <v>110</v>
      </c>
      <c r="E263" s="30"/>
      <c r="F263" s="33">
        <f t="shared" si="9"/>
        <v>110</v>
      </c>
    </row>
    <row r="264" spans="2:6" ht="17.100000000000001" customHeight="1" x14ac:dyDescent="0.25">
      <c r="B264" s="2" t="s">
        <v>84</v>
      </c>
      <c r="C264" s="1" t="s">
        <v>232</v>
      </c>
      <c r="D264" s="1">
        <v>12700</v>
      </c>
      <c r="E264" s="30"/>
      <c r="F264" s="33">
        <f t="shared" si="9"/>
        <v>12700</v>
      </c>
    </row>
    <row r="265" spans="2:6" ht="17.100000000000001" customHeight="1" x14ac:dyDescent="0.25">
      <c r="B265" s="2" t="s">
        <v>84</v>
      </c>
      <c r="C265" s="1" t="s">
        <v>233</v>
      </c>
      <c r="D265" s="1">
        <v>37000</v>
      </c>
      <c r="E265" s="30"/>
      <c r="F265" s="33">
        <f t="shared" ref="F265:F328" si="12">E265+D265</f>
        <v>37000</v>
      </c>
    </row>
    <row r="266" spans="2:6" ht="17.100000000000001" customHeight="1" x14ac:dyDescent="0.25">
      <c r="B266" s="2" t="s">
        <v>84</v>
      </c>
      <c r="C266" s="1" t="s">
        <v>234</v>
      </c>
      <c r="D266" s="1">
        <v>12166</v>
      </c>
      <c r="E266" s="35"/>
      <c r="F266" s="33">
        <f t="shared" si="12"/>
        <v>12166</v>
      </c>
    </row>
    <row r="267" spans="2:6" ht="17.100000000000001" customHeight="1" x14ac:dyDescent="0.25">
      <c r="B267" s="2" t="s">
        <v>84</v>
      </c>
      <c r="C267" s="1" t="s">
        <v>235</v>
      </c>
      <c r="D267" s="1">
        <v>1300</v>
      </c>
      <c r="E267" s="30"/>
      <c r="F267" s="33">
        <f t="shared" si="12"/>
        <v>1300</v>
      </c>
    </row>
    <row r="268" spans="2:6" ht="17.100000000000001" customHeight="1" x14ac:dyDescent="0.25">
      <c r="B268" s="2" t="s">
        <v>134</v>
      </c>
      <c r="C268" s="1" t="s">
        <v>238</v>
      </c>
      <c r="D268" s="1">
        <v>1310</v>
      </c>
      <c r="E268" s="30"/>
      <c r="F268" s="33">
        <f t="shared" si="12"/>
        <v>1310</v>
      </c>
    </row>
    <row r="269" spans="2:6" ht="17.100000000000001" customHeight="1" x14ac:dyDescent="0.25">
      <c r="B269" s="2" t="s">
        <v>134</v>
      </c>
      <c r="C269" s="1" t="s">
        <v>239</v>
      </c>
      <c r="D269" s="1">
        <v>7900</v>
      </c>
      <c r="E269" s="30"/>
      <c r="F269" s="33">
        <f t="shared" si="12"/>
        <v>7900</v>
      </c>
    </row>
    <row r="270" spans="2:6" ht="17.100000000000001" customHeight="1" x14ac:dyDescent="0.25">
      <c r="B270" s="2" t="s">
        <v>134</v>
      </c>
      <c r="C270" s="1" t="s">
        <v>240</v>
      </c>
      <c r="D270" s="1">
        <v>4190</v>
      </c>
      <c r="E270" s="30"/>
      <c r="F270" s="33">
        <f t="shared" si="12"/>
        <v>4190</v>
      </c>
    </row>
    <row r="271" spans="2:6" ht="17.100000000000001" customHeight="1" x14ac:dyDescent="0.25">
      <c r="B271" s="2" t="s">
        <v>134</v>
      </c>
      <c r="C271" s="1" t="s">
        <v>241</v>
      </c>
      <c r="D271" s="1">
        <v>3958</v>
      </c>
      <c r="E271" s="30"/>
      <c r="F271" s="33">
        <f t="shared" si="12"/>
        <v>3958</v>
      </c>
    </row>
    <row r="272" spans="2:6" ht="17.100000000000001" customHeight="1" x14ac:dyDescent="0.25">
      <c r="B272" s="2" t="s">
        <v>134</v>
      </c>
      <c r="C272" s="1" t="s">
        <v>242</v>
      </c>
      <c r="D272" s="1">
        <v>350</v>
      </c>
      <c r="E272" s="30"/>
      <c r="F272" s="33">
        <f t="shared" si="12"/>
        <v>350</v>
      </c>
    </row>
    <row r="273" spans="2:7" ht="17.100000000000001" customHeight="1" x14ac:dyDescent="0.25">
      <c r="B273" s="2" t="s">
        <v>134</v>
      </c>
      <c r="C273" s="1" t="s">
        <v>243</v>
      </c>
      <c r="D273" s="1">
        <v>35</v>
      </c>
      <c r="E273" s="30"/>
      <c r="F273" s="33">
        <f t="shared" si="12"/>
        <v>35</v>
      </c>
    </row>
    <row r="274" spans="2:7" ht="17.100000000000001" customHeight="1" x14ac:dyDescent="0.25">
      <c r="B274" s="2" t="s">
        <v>134</v>
      </c>
      <c r="C274" s="1" t="s">
        <v>244</v>
      </c>
      <c r="D274" s="1">
        <v>800</v>
      </c>
      <c r="E274" s="30"/>
      <c r="F274" s="33">
        <f t="shared" si="12"/>
        <v>800</v>
      </c>
    </row>
    <row r="275" spans="2:7" ht="17.100000000000001" customHeight="1" x14ac:dyDescent="0.25">
      <c r="B275" s="2" t="s">
        <v>134</v>
      </c>
      <c r="C275" s="1" t="s">
        <v>245</v>
      </c>
      <c r="D275" s="1">
        <v>270</v>
      </c>
      <c r="E275" s="30"/>
      <c r="F275" s="33">
        <f t="shared" si="12"/>
        <v>270</v>
      </c>
    </row>
    <row r="276" spans="2:7" ht="17.100000000000001" customHeight="1" x14ac:dyDescent="0.25">
      <c r="B276" s="2" t="s">
        <v>134</v>
      </c>
      <c r="C276" s="1" t="s">
        <v>220</v>
      </c>
      <c r="D276" s="1">
        <v>0</v>
      </c>
      <c r="E276" s="30">
        <v>930</v>
      </c>
      <c r="F276" s="33">
        <f t="shared" si="12"/>
        <v>930</v>
      </c>
    </row>
    <row r="277" spans="2:7" ht="17.100000000000001" customHeight="1" x14ac:dyDescent="0.25">
      <c r="B277" s="2" t="s">
        <v>134</v>
      </c>
      <c r="C277" s="1" t="s">
        <v>237</v>
      </c>
      <c r="D277" s="1">
        <v>50000</v>
      </c>
      <c r="E277" s="30"/>
      <c r="F277" s="33">
        <f t="shared" si="12"/>
        <v>50000</v>
      </c>
    </row>
    <row r="278" spans="2:7" ht="17.100000000000001" customHeight="1" x14ac:dyDescent="0.25">
      <c r="B278" s="2" t="s">
        <v>134</v>
      </c>
      <c r="C278" s="1" t="s">
        <v>236</v>
      </c>
      <c r="D278" s="1">
        <v>1860</v>
      </c>
      <c r="E278" s="30"/>
      <c r="F278" s="33">
        <f t="shared" si="12"/>
        <v>1860</v>
      </c>
    </row>
    <row r="279" spans="2:7" ht="17.100000000000001" customHeight="1" x14ac:dyDescent="0.25">
      <c r="B279" s="36" t="s">
        <v>134</v>
      </c>
      <c r="C279" s="1" t="s">
        <v>246</v>
      </c>
      <c r="D279" s="1">
        <v>930</v>
      </c>
      <c r="E279" s="30"/>
      <c r="F279" s="33">
        <f t="shared" si="12"/>
        <v>930</v>
      </c>
    </row>
    <row r="280" spans="2:7" ht="17.100000000000001" customHeight="1" x14ac:dyDescent="0.25">
      <c r="B280" s="36" t="s">
        <v>134</v>
      </c>
      <c r="C280" s="1" t="s">
        <v>247</v>
      </c>
      <c r="D280" s="1">
        <v>930</v>
      </c>
      <c r="E280" s="30"/>
      <c r="F280" s="33">
        <f t="shared" si="12"/>
        <v>930</v>
      </c>
    </row>
    <row r="281" spans="2:7" ht="17.100000000000001" customHeight="1" x14ac:dyDescent="0.25">
      <c r="B281" s="36" t="s">
        <v>134</v>
      </c>
      <c r="C281" s="1" t="s">
        <v>248</v>
      </c>
      <c r="D281" s="1">
        <v>1600</v>
      </c>
      <c r="E281" s="30"/>
      <c r="F281" s="33">
        <f t="shared" si="12"/>
        <v>1600</v>
      </c>
    </row>
    <row r="282" spans="2:7" ht="17.100000000000001" customHeight="1" x14ac:dyDescent="0.25">
      <c r="B282" s="36" t="s">
        <v>134</v>
      </c>
      <c r="C282" s="1" t="s">
        <v>249</v>
      </c>
      <c r="D282" s="1">
        <v>372</v>
      </c>
      <c r="E282" s="30"/>
      <c r="F282" s="33">
        <f t="shared" si="12"/>
        <v>372</v>
      </c>
    </row>
    <row r="283" spans="2:7" ht="17.100000000000001" customHeight="1" x14ac:dyDescent="0.25">
      <c r="B283" s="2"/>
      <c r="E283" s="30"/>
      <c r="F283" s="33"/>
    </row>
    <row r="284" spans="2:7" ht="17.100000000000001" customHeight="1" x14ac:dyDescent="0.25">
      <c r="B284" s="46" t="s">
        <v>250</v>
      </c>
      <c r="C284" s="47" t="s">
        <v>251</v>
      </c>
      <c r="D284" s="48">
        <f t="shared" ref="D284" si="13">SUM(D285:D287)</f>
        <v>28370</v>
      </c>
      <c r="E284" s="86"/>
      <c r="F284" s="77">
        <f t="shared" si="12"/>
        <v>28370</v>
      </c>
    </row>
    <row r="285" spans="2:7" ht="17.100000000000001" customHeight="1" x14ac:dyDescent="0.25">
      <c r="B285" s="2" t="s">
        <v>80</v>
      </c>
      <c r="C285" s="1" t="s">
        <v>252</v>
      </c>
      <c r="D285" s="5">
        <v>20489</v>
      </c>
      <c r="E285" s="30"/>
      <c r="F285" s="33">
        <f t="shared" si="12"/>
        <v>20489</v>
      </c>
    </row>
    <row r="286" spans="2:7" ht="17.100000000000001" customHeight="1" x14ac:dyDescent="0.25">
      <c r="B286" s="2" t="s">
        <v>82</v>
      </c>
      <c r="C286" s="1" t="s">
        <v>83</v>
      </c>
      <c r="D286" s="5">
        <v>7161</v>
      </c>
      <c r="E286" s="30"/>
      <c r="F286" s="33">
        <f t="shared" si="12"/>
        <v>7161</v>
      </c>
      <c r="G286" s="33"/>
    </row>
    <row r="287" spans="2:7" ht="17.100000000000001" customHeight="1" x14ac:dyDescent="0.25">
      <c r="B287" s="2" t="s">
        <v>84</v>
      </c>
      <c r="C287" s="1" t="s">
        <v>85</v>
      </c>
      <c r="D287" s="1">
        <v>720</v>
      </c>
      <c r="E287" s="30"/>
      <c r="F287" s="33">
        <f t="shared" si="12"/>
        <v>720</v>
      </c>
    </row>
    <row r="288" spans="2:7" ht="17.100000000000001" customHeight="1" x14ac:dyDescent="0.25">
      <c r="B288" s="2"/>
      <c r="E288" s="30"/>
      <c r="F288" s="33"/>
    </row>
    <row r="289" spans="2:16" ht="17.100000000000001" customHeight="1" x14ac:dyDescent="0.25">
      <c r="B289" s="46" t="s">
        <v>253</v>
      </c>
      <c r="C289" s="47" t="s">
        <v>254</v>
      </c>
      <c r="D289" s="47">
        <f>SUM(D290:D299)</f>
        <v>866783</v>
      </c>
      <c r="E289" s="86"/>
      <c r="F289" s="77">
        <f t="shared" si="12"/>
        <v>866783</v>
      </c>
    </row>
    <row r="290" spans="2:16" ht="17.100000000000001" customHeight="1" x14ac:dyDescent="0.25">
      <c r="B290" s="2" t="s">
        <v>162</v>
      </c>
      <c r="C290" s="1" t="s">
        <v>255</v>
      </c>
      <c r="D290" s="1">
        <v>61695</v>
      </c>
      <c r="E290" s="30"/>
      <c r="F290" s="33">
        <f t="shared" si="12"/>
        <v>61695</v>
      </c>
      <c r="J290" s="8"/>
      <c r="K290" s="8"/>
    </row>
    <row r="291" spans="2:16" ht="17.100000000000001" customHeight="1" x14ac:dyDescent="0.25">
      <c r="B291" s="2" t="s">
        <v>162</v>
      </c>
      <c r="C291" s="1" t="s">
        <v>256</v>
      </c>
      <c r="D291" s="1">
        <v>66265</v>
      </c>
      <c r="E291" s="30"/>
      <c r="F291" s="33">
        <f t="shared" si="12"/>
        <v>66265</v>
      </c>
      <c r="G291" s="49"/>
    </row>
    <row r="292" spans="2:16" ht="17.100000000000001" customHeight="1" x14ac:dyDescent="0.25">
      <c r="B292" s="2" t="s">
        <v>162</v>
      </c>
      <c r="C292" s="1" t="s">
        <v>45</v>
      </c>
      <c r="D292" s="1">
        <v>200</v>
      </c>
      <c r="E292" s="30"/>
      <c r="F292" s="33">
        <f t="shared" si="12"/>
        <v>200</v>
      </c>
    </row>
    <row r="293" spans="2:16" ht="17.100000000000001" customHeight="1" x14ac:dyDescent="0.25">
      <c r="B293" s="2" t="s">
        <v>80</v>
      </c>
      <c r="C293" s="1" t="s">
        <v>81</v>
      </c>
      <c r="D293" s="1">
        <v>448805</v>
      </c>
      <c r="E293" s="30"/>
      <c r="F293" s="33">
        <f t="shared" si="12"/>
        <v>448805</v>
      </c>
      <c r="I293" s="39"/>
    </row>
    <row r="294" spans="2:16" ht="17.100000000000001" customHeight="1" x14ac:dyDescent="0.25">
      <c r="B294" s="2" t="s">
        <v>82</v>
      </c>
      <c r="C294" s="1" t="s">
        <v>83</v>
      </c>
      <c r="D294" s="1">
        <v>153400</v>
      </c>
      <c r="E294" s="30"/>
      <c r="F294" s="33">
        <f t="shared" si="12"/>
        <v>153400</v>
      </c>
      <c r="I294" s="33"/>
    </row>
    <row r="295" spans="2:16" ht="17.100000000000001" customHeight="1" x14ac:dyDescent="0.25">
      <c r="B295" s="2" t="s">
        <v>84</v>
      </c>
      <c r="C295" s="1" t="s">
        <v>85</v>
      </c>
      <c r="D295" s="1">
        <v>79000</v>
      </c>
      <c r="E295" s="30"/>
      <c r="F295" s="33">
        <f t="shared" si="12"/>
        <v>79000</v>
      </c>
    </row>
    <row r="296" spans="2:16" ht="17.100000000000001" customHeight="1" x14ac:dyDescent="0.25">
      <c r="B296" s="2" t="s">
        <v>134</v>
      </c>
      <c r="C296" s="1" t="s">
        <v>257</v>
      </c>
      <c r="D296" s="1">
        <v>600</v>
      </c>
      <c r="E296" s="30"/>
      <c r="F296" s="33">
        <f t="shared" si="12"/>
        <v>600</v>
      </c>
    </row>
    <row r="297" spans="2:16" ht="17.100000000000001" customHeight="1" x14ac:dyDescent="0.25">
      <c r="B297" s="2" t="s">
        <v>162</v>
      </c>
      <c r="C297" s="1" t="s">
        <v>258</v>
      </c>
      <c r="D297" s="1">
        <v>13818</v>
      </c>
      <c r="E297" s="30"/>
      <c r="F297" s="33">
        <f t="shared" si="12"/>
        <v>13818</v>
      </c>
    </row>
    <row r="298" spans="2:16" ht="17.100000000000001" customHeight="1" x14ac:dyDescent="0.25">
      <c r="B298" s="2" t="s">
        <v>84</v>
      </c>
      <c r="C298" s="1" t="s">
        <v>128</v>
      </c>
      <c r="D298" s="1">
        <v>3000</v>
      </c>
      <c r="E298" s="30"/>
      <c r="F298" s="33">
        <f t="shared" si="12"/>
        <v>3000</v>
      </c>
    </row>
    <row r="299" spans="2:16" ht="17.100000000000001" customHeight="1" x14ac:dyDescent="0.25">
      <c r="B299" s="2" t="s">
        <v>84</v>
      </c>
      <c r="C299" s="1" t="s">
        <v>259</v>
      </c>
      <c r="D299" s="1">
        <v>40000</v>
      </c>
      <c r="E299" s="30"/>
      <c r="F299" s="33">
        <f t="shared" si="12"/>
        <v>40000</v>
      </c>
    </row>
    <row r="300" spans="2:16" ht="17.100000000000001" customHeight="1" x14ac:dyDescent="0.25">
      <c r="B300" s="2"/>
      <c r="E300" s="30"/>
      <c r="F300" s="33"/>
    </row>
    <row r="301" spans="2:16" ht="17.100000000000001" customHeight="1" x14ac:dyDescent="0.25">
      <c r="B301" s="46" t="s">
        <v>260</v>
      </c>
      <c r="C301" s="47" t="s">
        <v>261</v>
      </c>
      <c r="D301" s="47">
        <f>SUM(D302:D336)</f>
        <v>2555667</v>
      </c>
      <c r="E301" s="83"/>
      <c r="F301" s="77">
        <f t="shared" si="12"/>
        <v>2555667</v>
      </c>
    </row>
    <row r="302" spans="2:16" ht="17.100000000000001" customHeight="1" x14ac:dyDescent="0.25">
      <c r="B302" s="52" t="s">
        <v>162</v>
      </c>
      <c r="C302" s="53" t="s">
        <v>262</v>
      </c>
      <c r="D302" s="1">
        <v>765390</v>
      </c>
      <c r="E302" s="30"/>
      <c r="F302" s="33">
        <f t="shared" si="12"/>
        <v>765390</v>
      </c>
    </row>
    <row r="303" spans="2:16" ht="17.100000000000001" customHeight="1" x14ac:dyDescent="0.25">
      <c r="B303" s="2" t="s">
        <v>162</v>
      </c>
      <c r="C303" s="1" t="s">
        <v>263</v>
      </c>
      <c r="D303" s="1">
        <v>400</v>
      </c>
      <c r="E303" s="30"/>
      <c r="F303" s="33">
        <f t="shared" si="12"/>
        <v>400</v>
      </c>
    </row>
    <row r="304" spans="2:16" ht="17.100000000000001" customHeight="1" x14ac:dyDescent="0.25">
      <c r="B304" s="2" t="s">
        <v>162</v>
      </c>
      <c r="C304" s="1" t="s">
        <v>264</v>
      </c>
      <c r="D304" s="1">
        <v>10700</v>
      </c>
      <c r="E304" s="30"/>
      <c r="F304" s="33">
        <f t="shared" si="12"/>
        <v>10700</v>
      </c>
      <c r="P304" s="33"/>
    </row>
    <row r="305" spans="2:6" ht="17.100000000000001" customHeight="1" x14ac:dyDescent="0.25">
      <c r="B305" s="2" t="s">
        <v>162</v>
      </c>
      <c r="C305" s="1" t="s">
        <v>265</v>
      </c>
      <c r="D305" s="1">
        <v>9600</v>
      </c>
      <c r="E305" s="30"/>
      <c r="F305" s="33">
        <f t="shared" si="12"/>
        <v>9600</v>
      </c>
    </row>
    <row r="306" spans="2:6" ht="17.100000000000001" customHeight="1" x14ac:dyDescent="0.25">
      <c r="B306" s="2" t="s">
        <v>162</v>
      </c>
      <c r="C306" s="1" t="s">
        <v>266</v>
      </c>
      <c r="D306" s="1">
        <v>37914</v>
      </c>
      <c r="E306" s="30"/>
      <c r="F306" s="33">
        <f t="shared" si="12"/>
        <v>37914</v>
      </c>
    </row>
    <row r="307" spans="2:6" ht="17.100000000000001" customHeight="1" x14ac:dyDescent="0.25">
      <c r="B307" s="2" t="s">
        <v>162</v>
      </c>
      <c r="C307" s="1" t="s">
        <v>267</v>
      </c>
      <c r="D307" s="1">
        <v>131845</v>
      </c>
      <c r="E307" s="30"/>
      <c r="F307" s="33">
        <f t="shared" si="12"/>
        <v>131845</v>
      </c>
    </row>
    <row r="308" spans="2:6" ht="17.100000000000001" customHeight="1" x14ac:dyDescent="0.25">
      <c r="B308" s="2" t="s">
        <v>162</v>
      </c>
      <c r="C308" s="1" t="s">
        <v>268</v>
      </c>
      <c r="D308" s="1">
        <v>400</v>
      </c>
      <c r="E308" s="30"/>
      <c r="F308" s="33">
        <f t="shared" si="12"/>
        <v>400</v>
      </c>
    </row>
    <row r="309" spans="2:6" ht="17.100000000000001" customHeight="1" x14ac:dyDescent="0.25">
      <c r="B309" s="2" t="s">
        <v>162</v>
      </c>
      <c r="C309" s="1" t="s">
        <v>269</v>
      </c>
      <c r="D309" s="1">
        <v>1000</v>
      </c>
      <c r="E309" s="30"/>
      <c r="F309" s="33">
        <f t="shared" si="12"/>
        <v>1000</v>
      </c>
    </row>
    <row r="310" spans="2:6" ht="17.100000000000001" customHeight="1" x14ac:dyDescent="0.25">
      <c r="B310" s="2" t="s">
        <v>162</v>
      </c>
      <c r="C310" s="1" t="s">
        <v>270</v>
      </c>
      <c r="D310" s="1">
        <v>60960</v>
      </c>
      <c r="E310" s="30"/>
      <c r="F310" s="33">
        <f t="shared" si="12"/>
        <v>60960</v>
      </c>
    </row>
    <row r="311" spans="2:6" ht="17.100000000000001" customHeight="1" x14ac:dyDescent="0.25">
      <c r="B311" s="2" t="s">
        <v>162</v>
      </c>
      <c r="C311" s="1" t="s">
        <v>397</v>
      </c>
      <c r="D311" s="1">
        <v>6900</v>
      </c>
      <c r="E311" s="30"/>
      <c r="F311" s="33">
        <f t="shared" si="12"/>
        <v>6900</v>
      </c>
    </row>
    <row r="312" spans="2:6" ht="17.100000000000001" customHeight="1" x14ac:dyDescent="0.25">
      <c r="B312" s="2" t="s">
        <v>162</v>
      </c>
      <c r="C312" s="1" t="s">
        <v>271</v>
      </c>
      <c r="D312" s="1">
        <v>5000</v>
      </c>
      <c r="E312" s="30"/>
      <c r="F312" s="33">
        <f t="shared" si="12"/>
        <v>5000</v>
      </c>
    </row>
    <row r="313" spans="2:6" ht="17.100000000000001" customHeight="1" x14ac:dyDescent="0.25">
      <c r="B313" s="2" t="s">
        <v>162</v>
      </c>
      <c r="C313" s="1" t="s">
        <v>272</v>
      </c>
      <c r="D313" s="1">
        <v>120000</v>
      </c>
      <c r="E313" s="30"/>
      <c r="F313" s="33">
        <f t="shared" si="12"/>
        <v>120000</v>
      </c>
    </row>
    <row r="314" spans="2:6" ht="17.100000000000001" customHeight="1" x14ac:dyDescent="0.25">
      <c r="B314" s="2" t="s">
        <v>273</v>
      </c>
      <c r="C314" s="1" t="s">
        <v>274</v>
      </c>
      <c r="D314" s="1">
        <v>2700</v>
      </c>
      <c r="E314" s="30"/>
      <c r="F314" s="33">
        <f t="shared" si="12"/>
        <v>2700</v>
      </c>
    </row>
    <row r="315" spans="2:6" ht="17.100000000000001" customHeight="1" x14ac:dyDescent="0.25">
      <c r="B315" s="2" t="s">
        <v>162</v>
      </c>
      <c r="C315" s="1" t="s">
        <v>275</v>
      </c>
      <c r="D315" s="1">
        <v>171150</v>
      </c>
      <c r="E315" s="30"/>
      <c r="F315" s="33">
        <f t="shared" si="12"/>
        <v>171150</v>
      </c>
    </row>
    <row r="316" spans="2:6" ht="17.100000000000001" customHeight="1" x14ac:dyDescent="0.25">
      <c r="B316" s="2" t="s">
        <v>162</v>
      </c>
      <c r="C316" s="1" t="s">
        <v>276</v>
      </c>
      <c r="D316" s="1">
        <v>8250</v>
      </c>
      <c r="E316" s="30"/>
      <c r="F316" s="33">
        <f t="shared" si="12"/>
        <v>8250</v>
      </c>
    </row>
    <row r="317" spans="2:6" ht="17.100000000000001" customHeight="1" x14ac:dyDescent="0.25">
      <c r="B317" s="2">
        <v>637005</v>
      </c>
      <c r="C317" s="1" t="s">
        <v>277</v>
      </c>
      <c r="D317" s="1">
        <v>300</v>
      </c>
      <c r="E317" s="30"/>
      <c r="F317" s="33">
        <f t="shared" si="12"/>
        <v>300</v>
      </c>
    </row>
    <row r="318" spans="2:6" ht="17.100000000000001" customHeight="1" x14ac:dyDescent="0.25">
      <c r="B318" s="2" t="s">
        <v>162</v>
      </c>
      <c r="C318" s="1" t="s">
        <v>278</v>
      </c>
      <c r="D318" s="1">
        <v>55000</v>
      </c>
      <c r="E318" s="30"/>
      <c r="F318" s="33">
        <f t="shared" si="12"/>
        <v>55000</v>
      </c>
    </row>
    <row r="319" spans="2:6" ht="17.100000000000001" customHeight="1" x14ac:dyDescent="0.25">
      <c r="E319" s="30"/>
      <c r="F319" s="33"/>
    </row>
    <row r="320" spans="2:6" ht="17.100000000000001" customHeight="1" x14ac:dyDescent="0.25">
      <c r="B320" s="52" t="s">
        <v>162</v>
      </c>
      <c r="C320" s="53" t="s">
        <v>279</v>
      </c>
      <c r="D320" s="1">
        <v>692222</v>
      </c>
      <c r="E320" s="30"/>
      <c r="F320" s="33">
        <f t="shared" si="12"/>
        <v>692222</v>
      </c>
    </row>
    <row r="321" spans="2:7" ht="17.100000000000001" customHeight="1" x14ac:dyDescent="0.25">
      <c r="B321" s="2" t="s">
        <v>162</v>
      </c>
      <c r="C321" s="1" t="s">
        <v>270</v>
      </c>
      <c r="D321" s="1">
        <v>19250</v>
      </c>
      <c r="E321" s="30"/>
      <c r="F321" s="33">
        <f t="shared" si="12"/>
        <v>19250</v>
      </c>
    </row>
    <row r="322" spans="2:7" ht="17.100000000000001" customHeight="1" x14ac:dyDescent="0.25">
      <c r="B322" s="2" t="s">
        <v>162</v>
      </c>
      <c r="C322" s="1" t="s">
        <v>280</v>
      </c>
      <c r="D322" s="1">
        <v>200</v>
      </c>
      <c r="E322" s="30"/>
      <c r="F322" s="33">
        <f t="shared" si="12"/>
        <v>200</v>
      </c>
    </row>
    <row r="323" spans="2:7" ht="17.100000000000001" customHeight="1" x14ac:dyDescent="0.25">
      <c r="B323" s="2" t="s">
        <v>162</v>
      </c>
      <c r="C323" s="1" t="s">
        <v>281</v>
      </c>
      <c r="D323" s="1">
        <v>600</v>
      </c>
      <c r="E323" s="30"/>
      <c r="F323" s="33">
        <f t="shared" si="12"/>
        <v>600</v>
      </c>
    </row>
    <row r="324" spans="2:7" ht="17.100000000000001" customHeight="1" x14ac:dyDescent="0.25">
      <c r="B324" s="2" t="s">
        <v>162</v>
      </c>
      <c r="C324" s="1" t="s">
        <v>282</v>
      </c>
      <c r="D324" s="1">
        <v>8700</v>
      </c>
      <c r="E324" s="30"/>
      <c r="F324" s="33">
        <f t="shared" si="12"/>
        <v>8700</v>
      </c>
    </row>
    <row r="325" spans="2:7" ht="17.100000000000001" customHeight="1" x14ac:dyDescent="0.25">
      <c r="B325" s="2" t="s">
        <v>162</v>
      </c>
      <c r="C325" s="1" t="s">
        <v>283</v>
      </c>
      <c r="D325" s="1">
        <v>37380</v>
      </c>
      <c r="E325" s="30"/>
      <c r="F325" s="33">
        <f t="shared" si="12"/>
        <v>37380</v>
      </c>
    </row>
    <row r="326" spans="2:7" ht="17.100000000000001" customHeight="1" x14ac:dyDescent="0.25">
      <c r="B326" s="2" t="s">
        <v>162</v>
      </c>
      <c r="C326" s="1" t="s">
        <v>267</v>
      </c>
      <c r="D326" s="1">
        <v>85206</v>
      </c>
      <c r="E326" s="30"/>
      <c r="F326" s="33">
        <f t="shared" si="12"/>
        <v>85206</v>
      </c>
    </row>
    <row r="327" spans="2:7" ht="17.100000000000001" customHeight="1" x14ac:dyDescent="0.25">
      <c r="B327" s="2" t="s">
        <v>162</v>
      </c>
      <c r="C327" s="1" t="s">
        <v>284</v>
      </c>
      <c r="D327" s="1">
        <v>5000</v>
      </c>
      <c r="E327" s="30"/>
      <c r="F327" s="33">
        <f t="shared" si="12"/>
        <v>5000</v>
      </c>
      <c r="G327" s="33"/>
    </row>
    <row r="328" spans="2:7" ht="17.100000000000001" customHeight="1" x14ac:dyDescent="0.25">
      <c r="B328" s="2" t="s">
        <v>162</v>
      </c>
      <c r="C328" s="1" t="s">
        <v>285</v>
      </c>
      <c r="D328" s="1">
        <v>400</v>
      </c>
      <c r="E328" s="30"/>
      <c r="F328" s="33">
        <f t="shared" si="12"/>
        <v>400</v>
      </c>
    </row>
    <row r="329" spans="2:7" ht="17.100000000000001" customHeight="1" x14ac:dyDescent="0.25">
      <c r="B329" s="2" t="s">
        <v>162</v>
      </c>
      <c r="C329" s="1" t="s">
        <v>271</v>
      </c>
      <c r="D329" s="1">
        <v>5000</v>
      </c>
      <c r="E329" s="30"/>
      <c r="F329" s="33">
        <f t="shared" ref="F329:F391" si="14">E329+D329</f>
        <v>5000</v>
      </c>
    </row>
    <row r="330" spans="2:7" ht="17.100000000000001" customHeight="1" x14ac:dyDescent="0.25">
      <c r="B330" s="2" t="s">
        <v>162</v>
      </c>
      <c r="C330" s="1" t="s">
        <v>286</v>
      </c>
      <c r="D330" s="1">
        <v>4500</v>
      </c>
      <c r="E330" s="30"/>
      <c r="F330" s="33">
        <f t="shared" si="14"/>
        <v>4500</v>
      </c>
    </row>
    <row r="331" spans="2:7" ht="17.100000000000001" customHeight="1" x14ac:dyDescent="0.25">
      <c r="B331" s="2" t="s">
        <v>162</v>
      </c>
      <c r="C331" s="1" t="s">
        <v>269</v>
      </c>
      <c r="D331" s="1">
        <v>3000</v>
      </c>
      <c r="E331" s="30"/>
      <c r="F331" s="33">
        <f t="shared" si="14"/>
        <v>3000</v>
      </c>
    </row>
    <row r="332" spans="2:7" ht="17.100000000000001" customHeight="1" x14ac:dyDescent="0.25">
      <c r="B332" s="2" t="s">
        <v>162</v>
      </c>
      <c r="C332" s="1" t="s">
        <v>275</v>
      </c>
      <c r="D332" s="1">
        <v>127000</v>
      </c>
      <c r="E332" s="30"/>
      <c r="F332" s="33">
        <f t="shared" si="14"/>
        <v>127000</v>
      </c>
    </row>
    <row r="333" spans="2:7" ht="17.100000000000001" customHeight="1" x14ac:dyDescent="0.25">
      <c r="B333" s="2" t="s">
        <v>162</v>
      </c>
      <c r="C333" s="1" t="s">
        <v>272</v>
      </c>
      <c r="D333" s="1">
        <v>88000</v>
      </c>
      <c r="E333" s="30"/>
      <c r="F333" s="33">
        <f t="shared" si="14"/>
        <v>88000</v>
      </c>
    </row>
    <row r="334" spans="2:7" ht="17.100000000000001" customHeight="1" x14ac:dyDescent="0.25">
      <c r="B334" s="2">
        <v>637005</v>
      </c>
      <c r="C334" s="1" t="s">
        <v>287</v>
      </c>
      <c r="D334" s="1">
        <v>300</v>
      </c>
      <c r="E334" s="30"/>
      <c r="F334" s="33">
        <f t="shared" si="14"/>
        <v>300</v>
      </c>
    </row>
    <row r="335" spans="2:7" ht="17.100000000000001" customHeight="1" x14ac:dyDescent="0.25">
      <c r="B335" s="2" t="s">
        <v>162</v>
      </c>
      <c r="C335" s="1" t="s">
        <v>288</v>
      </c>
      <c r="D335" s="1">
        <v>67000</v>
      </c>
      <c r="E335" s="30"/>
      <c r="F335" s="33">
        <f t="shared" si="14"/>
        <v>67000</v>
      </c>
    </row>
    <row r="336" spans="2:7" ht="17.100000000000001" customHeight="1" x14ac:dyDescent="0.25">
      <c r="B336" s="2" t="s">
        <v>162</v>
      </c>
      <c r="C336" s="1" t="s">
        <v>289</v>
      </c>
      <c r="D336" s="1">
        <v>24400</v>
      </c>
      <c r="E336" s="30"/>
      <c r="F336" s="33">
        <f t="shared" si="14"/>
        <v>24400</v>
      </c>
    </row>
    <row r="337" spans="2:11" ht="17.100000000000001" customHeight="1" x14ac:dyDescent="0.25">
      <c r="B337" s="2"/>
      <c r="E337" s="30"/>
      <c r="F337" s="33"/>
    </row>
    <row r="338" spans="2:11" ht="17.100000000000001" customHeight="1" x14ac:dyDescent="0.25">
      <c r="B338" s="46" t="s">
        <v>290</v>
      </c>
      <c r="C338" s="47" t="s">
        <v>291</v>
      </c>
      <c r="D338" s="47">
        <f>D339</f>
        <v>400</v>
      </c>
      <c r="E338" s="86"/>
      <c r="F338" s="77">
        <f t="shared" si="14"/>
        <v>400</v>
      </c>
    </row>
    <row r="339" spans="2:11" ht="17.100000000000001" customHeight="1" x14ac:dyDescent="0.25">
      <c r="B339" s="2" t="s">
        <v>134</v>
      </c>
      <c r="C339" s="1" t="s">
        <v>292</v>
      </c>
      <c r="D339" s="1">
        <v>400</v>
      </c>
      <c r="E339" s="30"/>
      <c r="F339" s="33">
        <f t="shared" si="14"/>
        <v>400</v>
      </c>
    </row>
    <row r="340" spans="2:11" ht="17.100000000000001" customHeight="1" x14ac:dyDescent="0.25">
      <c r="B340" s="2"/>
      <c r="E340" s="30"/>
      <c r="F340" s="33"/>
    </row>
    <row r="341" spans="2:11" ht="17.100000000000001" customHeight="1" x14ac:dyDescent="0.25">
      <c r="B341" s="46" t="s">
        <v>293</v>
      </c>
      <c r="C341" s="47" t="s">
        <v>294</v>
      </c>
      <c r="D341" s="47">
        <f>SUM(D342:D345)</f>
        <v>1702298</v>
      </c>
      <c r="E341" s="86"/>
      <c r="F341" s="77">
        <f t="shared" si="14"/>
        <v>1702298</v>
      </c>
    </row>
    <row r="342" spans="2:11" s="6" customFormat="1" ht="17.100000000000001" customHeight="1" x14ac:dyDescent="0.25">
      <c r="B342" s="36" t="s">
        <v>162</v>
      </c>
      <c r="C342" s="1" t="s">
        <v>295</v>
      </c>
      <c r="D342" s="1">
        <v>894945</v>
      </c>
      <c r="E342" s="35"/>
      <c r="F342" s="33">
        <f t="shared" si="14"/>
        <v>894945</v>
      </c>
    </row>
    <row r="343" spans="2:11" s="6" customFormat="1" ht="17.100000000000001" customHeight="1" x14ac:dyDescent="0.25">
      <c r="B343" s="36" t="s">
        <v>162</v>
      </c>
      <c r="C343" s="1" t="s">
        <v>275</v>
      </c>
      <c r="D343" s="1">
        <v>65300</v>
      </c>
      <c r="E343" s="35"/>
      <c r="F343" s="33">
        <f t="shared" si="14"/>
        <v>65300</v>
      </c>
    </row>
    <row r="344" spans="2:11" s="6" customFormat="1" ht="17.100000000000001" customHeight="1" x14ac:dyDescent="0.25">
      <c r="B344" s="36" t="s">
        <v>134</v>
      </c>
      <c r="C344" s="1" t="s">
        <v>398</v>
      </c>
      <c r="D344" s="1">
        <v>338810</v>
      </c>
      <c r="E344" s="35"/>
      <c r="F344" s="33">
        <f t="shared" si="14"/>
        <v>338810</v>
      </c>
    </row>
    <row r="345" spans="2:11" s="6" customFormat="1" ht="17.100000000000001" customHeight="1" x14ac:dyDescent="0.25">
      <c r="B345" s="36" t="s">
        <v>134</v>
      </c>
      <c r="C345" s="1" t="s">
        <v>399</v>
      </c>
      <c r="D345" s="1">
        <v>403243</v>
      </c>
      <c r="E345" s="35"/>
      <c r="F345" s="33">
        <f t="shared" si="14"/>
        <v>403243</v>
      </c>
    </row>
    <row r="346" spans="2:11" ht="17.100000000000001" customHeight="1" x14ac:dyDescent="0.25">
      <c r="B346" s="2"/>
      <c r="E346" s="30"/>
      <c r="F346" s="33"/>
      <c r="J346" s="33"/>
      <c r="K346" s="33"/>
    </row>
    <row r="347" spans="2:11" ht="17.100000000000001" customHeight="1" x14ac:dyDescent="0.25">
      <c r="B347" s="46" t="s">
        <v>293</v>
      </c>
      <c r="C347" s="47" t="s">
        <v>296</v>
      </c>
      <c r="D347" s="47">
        <f>D348</f>
        <v>55536</v>
      </c>
      <c r="E347" s="86"/>
      <c r="F347" s="77">
        <f t="shared" si="14"/>
        <v>55536</v>
      </c>
    </row>
    <row r="348" spans="2:11" s="6" customFormat="1" ht="17.100000000000001" customHeight="1" x14ac:dyDescent="0.25">
      <c r="B348" s="36" t="s">
        <v>134</v>
      </c>
      <c r="C348" s="1" t="s">
        <v>297</v>
      </c>
      <c r="D348" s="1">
        <v>55536</v>
      </c>
      <c r="E348" s="54"/>
      <c r="F348" s="33">
        <f t="shared" si="14"/>
        <v>55536</v>
      </c>
    </row>
    <row r="349" spans="2:11" s="6" customFormat="1" ht="17.100000000000001" customHeight="1" x14ac:dyDescent="0.25">
      <c r="B349" s="36"/>
      <c r="C349" s="1"/>
      <c r="D349" s="1"/>
      <c r="E349" s="35"/>
      <c r="F349" s="33"/>
    </row>
    <row r="350" spans="2:11" s="6" customFormat="1" ht="17.100000000000001" customHeight="1" x14ac:dyDescent="0.25">
      <c r="B350" s="46" t="s">
        <v>298</v>
      </c>
      <c r="C350" s="47" t="s">
        <v>299</v>
      </c>
      <c r="D350" s="47">
        <f t="shared" ref="D350" si="15">SUM(D351:D354)</f>
        <v>139000</v>
      </c>
      <c r="E350" s="86"/>
      <c r="F350" s="77">
        <f t="shared" si="14"/>
        <v>139000</v>
      </c>
    </row>
    <row r="351" spans="2:11" s="6" customFormat="1" ht="17.100000000000001" customHeight="1" x14ac:dyDescent="0.25">
      <c r="B351" s="36" t="s">
        <v>162</v>
      </c>
      <c r="C351" s="1" t="s">
        <v>300</v>
      </c>
      <c r="D351" s="1">
        <v>100000</v>
      </c>
      <c r="E351" s="35"/>
      <c r="F351" s="33">
        <f t="shared" si="14"/>
        <v>100000</v>
      </c>
    </row>
    <row r="352" spans="2:11" s="6" customFormat="1" ht="17.100000000000001" customHeight="1" x14ac:dyDescent="0.25">
      <c r="B352" s="36" t="s">
        <v>162</v>
      </c>
      <c r="C352" s="1" t="s">
        <v>400</v>
      </c>
      <c r="D352" s="1">
        <v>29000</v>
      </c>
      <c r="E352" s="35"/>
      <c r="F352" s="33">
        <f t="shared" si="14"/>
        <v>29000</v>
      </c>
    </row>
    <row r="353" spans="2:6" s="6" customFormat="1" ht="17.100000000000001" customHeight="1" x14ac:dyDescent="0.25">
      <c r="B353" s="36" t="s">
        <v>162</v>
      </c>
      <c r="C353" s="1" t="s">
        <v>301</v>
      </c>
      <c r="D353" s="1">
        <v>9700</v>
      </c>
      <c r="E353" s="35"/>
      <c r="F353" s="33">
        <f t="shared" si="14"/>
        <v>9700</v>
      </c>
    </row>
    <row r="354" spans="2:6" s="6" customFormat="1" ht="17.100000000000001" customHeight="1" x14ac:dyDescent="0.25">
      <c r="B354" s="36" t="s">
        <v>162</v>
      </c>
      <c r="C354" s="1" t="s">
        <v>59</v>
      </c>
      <c r="D354" s="1">
        <v>300</v>
      </c>
      <c r="E354" s="35"/>
      <c r="F354" s="33">
        <f t="shared" si="14"/>
        <v>300</v>
      </c>
    </row>
    <row r="355" spans="2:6" s="6" customFormat="1" ht="17.100000000000001" customHeight="1" x14ac:dyDescent="0.25">
      <c r="B355" s="36"/>
      <c r="C355" s="1"/>
      <c r="D355" s="1"/>
      <c r="E355" s="35"/>
      <c r="F355" s="33"/>
    </row>
    <row r="356" spans="2:6" s="6" customFormat="1" ht="17.100000000000001" customHeight="1" x14ac:dyDescent="0.25">
      <c r="B356" s="46" t="s">
        <v>302</v>
      </c>
      <c r="C356" s="47" t="s">
        <v>303</v>
      </c>
      <c r="D356" s="47">
        <f>D358+D357</f>
        <v>247020</v>
      </c>
      <c r="E356" s="86"/>
      <c r="F356" s="77">
        <f t="shared" si="14"/>
        <v>247020</v>
      </c>
    </row>
    <row r="357" spans="2:6" s="6" customFormat="1" ht="17.100000000000001" customHeight="1" x14ac:dyDescent="0.25">
      <c r="B357" s="36" t="s">
        <v>134</v>
      </c>
      <c r="C357" s="1" t="s">
        <v>304</v>
      </c>
      <c r="D357" s="1">
        <v>107717</v>
      </c>
      <c r="E357" s="35"/>
      <c r="F357" s="33">
        <f t="shared" si="14"/>
        <v>107717</v>
      </c>
    </row>
    <row r="358" spans="2:6" s="6" customFormat="1" ht="17.100000000000001" customHeight="1" x14ac:dyDescent="0.25">
      <c r="B358" s="36" t="s">
        <v>134</v>
      </c>
      <c r="C358" s="1" t="s">
        <v>305</v>
      </c>
      <c r="D358" s="1">
        <v>139303</v>
      </c>
      <c r="E358" s="35"/>
      <c r="F358" s="33">
        <f t="shared" si="14"/>
        <v>139303</v>
      </c>
    </row>
    <row r="359" spans="2:6" ht="17.100000000000001" customHeight="1" x14ac:dyDescent="0.25">
      <c r="B359" s="2"/>
      <c r="E359" s="30"/>
      <c r="F359" s="33"/>
    </row>
    <row r="360" spans="2:6" ht="17.100000000000001" customHeight="1" x14ac:dyDescent="0.25">
      <c r="B360" s="46" t="s">
        <v>306</v>
      </c>
      <c r="C360" s="47" t="s">
        <v>307</v>
      </c>
      <c r="D360" s="47">
        <f>SUM(D361:D365)</f>
        <v>748805</v>
      </c>
      <c r="E360" s="86"/>
      <c r="F360" s="77">
        <f t="shared" si="14"/>
        <v>748805</v>
      </c>
    </row>
    <row r="361" spans="2:6" ht="17.100000000000001" customHeight="1" x14ac:dyDescent="0.25">
      <c r="B361" s="2" t="s">
        <v>134</v>
      </c>
      <c r="C361" s="1" t="s">
        <v>308</v>
      </c>
      <c r="D361" s="1">
        <v>315600</v>
      </c>
      <c r="E361" s="28"/>
      <c r="F361" s="33">
        <f t="shared" si="14"/>
        <v>315600</v>
      </c>
    </row>
    <row r="362" spans="2:6" ht="17.100000000000001" customHeight="1" x14ac:dyDescent="0.25">
      <c r="B362" s="2" t="s">
        <v>134</v>
      </c>
      <c r="C362" s="1" t="s">
        <v>309</v>
      </c>
      <c r="D362" s="1">
        <v>370500</v>
      </c>
      <c r="E362" s="30"/>
      <c r="F362" s="33">
        <f t="shared" si="14"/>
        <v>370500</v>
      </c>
    </row>
    <row r="363" spans="2:6" ht="17.100000000000001" customHeight="1" x14ac:dyDescent="0.25">
      <c r="B363" s="2" t="s">
        <v>162</v>
      </c>
      <c r="C363" s="1" t="s">
        <v>403</v>
      </c>
      <c r="D363" s="1">
        <v>50000</v>
      </c>
      <c r="E363" s="30"/>
      <c r="F363" s="33">
        <f t="shared" si="14"/>
        <v>50000</v>
      </c>
    </row>
    <row r="364" spans="2:6" ht="17.100000000000001" customHeight="1" x14ac:dyDescent="0.25">
      <c r="B364" s="58" t="s">
        <v>162</v>
      </c>
      <c r="C364" s="1" t="s">
        <v>310</v>
      </c>
      <c r="D364" s="1">
        <v>10000</v>
      </c>
      <c r="E364" s="30"/>
      <c r="F364" s="33">
        <f t="shared" si="14"/>
        <v>10000</v>
      </c>
    </row>
    <row r="365" spans="2:6" ht="17.100000000000001" customHeight="1" x14ac:dyDescent="0.25">
      <c r="B365" s="2" t="s">
        <v>134</v>
      </c>
      <c r="C365" s="1" t="s">
        <v>311</v>
      </c>
      <c r="D365" s="1">
        <v>2705</v>
      </c>
      <c r="E365" s="30"/>
      <c r="F365" s="33">
        <f t="shared" si="14"/>
        <v>2705</v>
      </c>
    </row>
    <row r="366" spans="2:6" ht="17.100000000000001" customHeight="1" x14ac:dyDescent="0.25">
      <c r="B366" s="2"/>
      <c r="E366" s="30"/>
      <c r="F366" s="33"/>
    </row>
    <row r="367" spans="2:6" ht="17.100000000000001" customHeight="1" x14ac:dyDescent="0.25">
      <c r="B367" s="46" t="s">
        <v>312</v>
      </c>
      <c r="C367" s="47" t="s">
        <v>313</v>
      </c>
      <c r="D367" s="47">
        <f t="shared" ref="D367" si="16">SUM(D368+D369)</f>
        <v>3200</v>
      </c>
      <c r="E367" s="86"/>
      <c r="F367" s="77">
        <f t="shared" si="14"/>
        <v>3200</v>
      </c>
    </row>
    <row r="368" spans="2:6" ht="17.100000000000001" customHeight="1" x14ac:dyDescent="0.25">
      <c r="B368" s="2" t="s">
        <v>134</v>
      </c>
      <c r="C368" s="1" t="s">
        <v>314</v>
      </c>
      <c r="D368" s="1">
        <v>1200</v>
      </c>
      <c r="E368" s="30"/>
      <c r="F368" s="33">
        <f t="shared" si="14"/>
        <v>1200</v>
      </c>
    </row>
    <row r="369" spans="2:8" ht="17.100000000000001" customHeight="1" x14ac:dyDescent="0.25">
      <c r="B369" s="37" t="s">
        <v>84</v>
      </c>
      <c r="C369" s="1" t="s">
        <v>405</v>
      </c>
      <c r="D369" s="1">
        <v>2000</v>
      </c>
      <c r="E369" s="30"/>
      <c r="F369" s="33">
        <f t="shared" si="14"/>
        <v>2000</v>
      </c>
    </row>
    <row r="370" spans="2:8" ht="17.100000000000001" customHeight="1" x14ac:dyDescent="0.25">
      <c r="B370" s="2"/>
      <c r="E370" s="30"/>
      <c r="F370" s="33"/>
    </row>
    <row r="371" spans="2:8" ht="17.100000000000001" customHeight="1" x14ac:dyDescent="0.25">
      <c r="B371" s="46" t="s">
        <v>315</v>
      </c>
      <c r="C371" s="47" t="s">
        <v>316</v>
      </c>
      <c r="D371" s="47">
        <f>SUM(D372:D375)</f>
        <v>22549</v>
      </c>
      <c r="E371" s="86"/>
      <c r="F371" s="77">
        <f t="shared" si="14"/>
        <v>22549</v>
      </c>
    </row>
    <row r="372" spans="2:8" ht="17.100000000000001" customHeight="1" x14ac:dyDescent="0.25">
      <c r="B372" s="2" t="s">
        <v>84</v>
      </c>
      <c r="C372" s="1" t="s">
        <v>317</v>
      </c>
      <c r="D372" s="1">
        <v>1000</v>
      </c>
      <c r="E372" s="30"/>
      <c r="F372" s="33">
        <f t="shared" si="14"/>
        <v>1000</v>
      </c>
    </row>
    <row r="373" spans="2:8" ht="17.100000000000001" customHeight="1" x14ac:dyDescent="0.25">
      <c r="B373" s="2" t="s">
        <v>84</v>
      </c>
      <c r="C373" s="1" t="s">
        <v>318</v>
      </c>
      <c r="D373" s="1">
        <v>21509</v>
      </c>
      <c r="E373" s="30"/>
      <c r="F373" s="33">
        <f t="shared" si="14"/>
        <v>21509</v>
      </c>
    </row>
    <row r="374" spans="2:8" ht="17.100000000000001" customHeight="1" x14ac:dyDescent="0.25">
      <c r="B374" s="2" t="s">
        <v>84</v>
      </c>
      <c r="C374" s="1" t="s">
        <v>319</v>
      </c>
      <c r="D374" s="1">
        <v>20</v>
      </c>
      <c r="E374" s="30"/>
      <c r="F374" s="33">
        <f t="shared" si="14"/>
        <v>20</v>
      </c>
    </row>
    <row r="375" spans="2:8" ht="17.100000000000001" customHeight="1" x14ac:dyDescent="0.25">
      <c r="B375" s="2" t="s">
        <v>134</v>
      </c>
      <c r="C375" s="1" t="s">
        <v>320</v>
      </c>
      <c r="D375" s="1">
        <v>20</v>
      </c>
      <c r="E375" s="30"/>
      <c r="F375" s="33">
        <f t="shared" si="14"/>
        <v>20</v>
      </c>
    </row>
    <row r="376" spans="2:8" ht="17.100000000000001" customHeight="1" x14ac:dyDescent="0.25">
      <c r="B376" s="2"/>
      <c r="E376" s="30"/>
      <c r="F376" s="33"/>
    </row>
    <row r="377" spans="2:8" ht="17.100000000000001" customHeight="1" x14ac:dyDescent="0.25">
      <c r="B377" s="55"/>
      <c r="C377" s="47" t="s">
        <v>321</v>
      </c>
      <c r="D377" s="48">
        <f>D371+D367+D360+D356+D350+D347+D341+D338+D301+D289+D284+D262+D259+D254+D249+D245+D239+D220+D213+D209+D202+D193+D190+D178+D175+D165+D160+D156+D150+D94</f>
        <v>9090595</v>
      </c>
      <c r="E377" s="86"/>
      <c r="F377" s="48">
        <f>F371+F367+F360+F356+F350+F347+F341+F338+F301+F289+F284+F262+F259+F254+F249+F245+F239+F220+F213+F209+F202+F193+F190+F178+F175+F165+F160+F156+F150+F94+F171</f>
        <v>9112445</v>
      </c>
      <c r="H377" s="33"/>
    </row>
    <row r="378" spans="2:8" ht="17.100000000000001" customHeight="1" x14ac:dyDescent="0.25">
      <c r="B378" s="2"/>
      <c r="E378" s="30"/>
      <c r="F378" s="33"/>
    </row>
    <row r="379" spans="2:8" ht="17.100000000000001" customHeight="1" x14ac:dyDescent="0.25">
      <c r="B379" s="31"/>
      <c r="C379" s="23" t="s">
        <v>322</v>
      </c>
      <c r="E379" s="30"/>
      <c r="F379" s="33"/>
    </row>
    <row r="380" spans="2:8" ht="17.100000000000001" customHeight="1" x14ac:dyDescent="0.25">
      <c r="B380" s="2"/>
      <c r="E380" s="30"/>
      <c r="F380" s="33"/>
    </row>
    <row r="381" spans="2:8" ht="17.100000000000001" customHeight="1" x14ac:dyDescent="0.25">
      <c r="B381" s="56" t="s">
        <v>323</v>
      </c>
      <c r="C381" s="57" t="s">
        <v>324</v>
      </c>
      <c r="D381" s="57">
        <f>SUM(D382:D387)</f>
        <v>381600</v>
      </c>
      <c r="E381" s="90"/>
      <c r="F381" s="91">
        <f t="shared" si="14"/>
        <v>381600</v>
      </c>
    </row>
    <row r="382" spans="2:8" ht="17.100000000000001" customHeight="1" x14ac:dyDescent="0.25">
      <c r="B382" s="2" t="s">
        <v>325</v>
      </c>
      <c r="C382" s="1" t="s">
        <v>326</v>
      </c>
      <c r="D382" s="1">
        <v>50000</v>
      </c>
      <c r="E382" s="30"/>
      <c r="F382" s="33">
        <f t="shared" si="14"/>
        <v>50000</v>
      </c>
    </row>
    <row r="383" spans="2:8" ht="17.100000000000001" customHeight="1" x14ac:dyDescent="0.25">
      <c r="B383" s="2" t="s">
        <v>325</v>
      </c>
      <c r="C383" s="1" t="s">
        <v>327</v>
      </c>
      <c r="D383" s="1">
        <v>230000</v>
      </c>
      <c r="E383" s="30"/>
      <c r="F383" s="33">
        <f t="shared" si="14"/>
        <v>230000</v>
      </c>
    </row>
    <row r="384" spans="2:8" ht="17.100000000000001" customHeight="1" x14ac:dyDescent="0.25">
      <c r="B384" s="2" t="s">
        <v>325</v>
      </c>
      <c r="C384" s="1" t="s">
        <v>328</v>
      </c>
      <c r="D384" s="1">
        <v>10000</v>
      </c>
      <c r="E384" s="30"/>
      <c r="F384" s="33">
        <f t="shared" si="14"/>
        <v>10000</v>
      </c>
    </row>
    <row r="385" spans="2:7" ht="17.100000000000001" customHeight="1" x14ac:dyDescent="0.25">
      <c r="B385" s="2" t="s">
        <v>325</v>
      </c>
      <c r="C385" s="1" t="s">
        <v>329</v>
      </c>
      <c r="D385" s="1">
        <v>5000</v>
      </c>
      <c r="E385" s="30"/>
      <c r="F385" s="33">
        <f t="shared" si="14"/>
        <v>5000</v>
      </c>
    </row>
    <row r="386" spans="2:7" ht="17.100000000000001" customHeight="1" x14ac:dyDescent="0.25">
      <c r="B386" s="2" t="s">
        <v>325</v>
      </c>
      <c r="C386" s="10" t="s">
        <v>330</v>
      </c>
      <c r="D386" s="1">
        <v>51600</v>
      </c>
      <c r="E386" s="30"/>
      <c r="F386" s="33">
        <f t="shared" si="14"/>
        <v>51600</v>
      </c>
    </row>
    <row r="387" spans="2:7" ht="17.100000000000001" customHeight="1" x14ac:dyDescent="0.25">
      <c r="B387" s="2" t="s">
        <v>325</v>
      </c>
      <c r="C387" s="1" t="s">
        <v>331</v>
      </c>
      <c r="D387" s="1">
        <v>35000</v>
      </c>
      <c r="E387" s="30"/>
      <c r="F387" s="33">
        <f t="shared" si="14"/>
        <v>35000</v>
      </c>
    </row>
    <row r="388" spans="2:7" ht="17.100000000000001" customHeight="1" x14ac:dyDescent="0.25">
      <c r="B388" s="2"/>
      <c r="E388" s="30"/>
      <c r="F388" s="33"/>
    </row>
    <row r="389" spans="2:7" ht="17.100000000000001" customHeight="1" x14ac:dyDescent="0.25">
      <c r="B389" s="56" t="s">
        <v>332</v>
      </c>
      <c r="C389" s="57" t="s">
        <v>154</v>
      </c>
      <c r="D389" s="57">
        <f>SUM(D390:D391)</f>
        <v>8000</v>
      </c>
      <c r="E389" s="90"/>
      <c r="F389" s="91">
        <f t="shared" si="14"/>
        <v>8000</v>
      </c>
    </row>
    <row r="390" spans="2:7" ht="17.100000000000001" customHeight="1" x14ac:dyDescent="0.25">
      <c r="B390" s="2" t="s">
        <v>325</v>
      </c>
      <c r="C390" s="1" t="s">
        <v>333</v>
      </c>
      <c r="D390" s="1">
        <v>5000</v>
      </c>
      <c r="E390" s="30"/>
      <c r="F390" s="33">
        <f t="shared" si="14"/>
        <v>5000</v>
      </c>
    </row>
    <row r="391" spans="2:7" ht="17.100000000000001" customHeight="1" x14ac:dyDescent="0.25">
      <c r="B391" s="2" t="s">
        <v>325</v>
      </c>
      <c r="C391" s="1" t="s">
        <v>334</v>
      </c>
      <c r="D391" s="1">
        <v>3000</v>
      </c>
      <c r="E391" s="30"/>
      <c r="F391" s="33">
        <f t="shared" si="14"/>
        <v>3000</v>
      </c>
    </row>
    <row r="392" spans="2:7" ht="17.100000000000001" customHeight="1" x14ac:dyDescent="0.25">
      <c r="B392" s="2"/>
      <c r="E392" s="30"/>
      <c r="F392" s="33"/>
      <c r="G392" s="33"/>
    </row>
    <row r="393" spans="2:7" ht="17.100000000000001" customHeight="1" x14ac:dyDescent="0.25">
      <c r="B393" s="56" t="s">
        <v>335</v>
      </c>
      <c r="C393" s="57" t="s">
        <v>336</v>
      </c>
      <c r="D393" s="57">
        <f>SUM(D394:D407)</f>
        <v>1159000</v>
      </c>
      <c r="E393" s="89"/>
      <c r="F393" s="91">
        <f t="shared" ref="F393:F455" si="17">E393+D393</f>
        <v>1159000</v>
      </c>
    </row>
    <row r="394" spans="2:7" ht="17.100000000000001" customHeight="1" x14ac:dyDescent="0.25">
      <c r="B394" s="2" t="s">
        <v>325</v>
      </c>
      <c r="C394" s="1" t="s">
        <v>337</v>
      </c>
      <c r="D394" s="1">
        <v>185000</v>
      </c>
      <c r="E394" s="30"/>
      <c r="F394" s="33">
        <f t="shared" si="17"/>
        <v>185000</v>
      </c>
    </row>
    <row r="395" spans="2:7" ht="17.100000000000001" customHeight="1" x14ac:dyDescent="0.25">
      <c r="B395" s="2" t="s">
        <v>325</v>
      </c>
      <c r="C395" s="1" t="s">
        <v>338</v>
      </c>
      <c r="D395" s="1">
        <v>20000</v>
      </c>
      <c r="E395" s="30"/>
      <c r="F395" s="33">
        <f t="shared" si="17"/>
        <v>20000</v>
      </c>
    </row>
    <row r="396" spans="2:7" ht="17.100000000000001" customHeight="1" x14ac:dyDescent="0.25">
      <c r="B396" s="2" t="s">
        <v>325</v>
      </c>
      <c r="C396" s="1" t="s">
        <v>339</v>
      </c>
      <c r="D396" s="1">
        <v>30000</v>
      </c>
      <c r="E396" s="30"/>
      <c r="F396" s="33">
        <f t="shared" si="17"/>
        <v>30000</v>
      </c>
    </row>
    <row r="397" spans="2:7" ht="17.100000000000001" customHeight="1" x14ac:dyDescent="0.25">
      <c r="B397" s="2" t="s">
        <v>325</v>
      </c>
      <c r="C397" s="1" t="s">
        <v>340</v>
      </c>
      <c r="D397" s="1">
        <v>15000</v>
      </c>
      <c r="E397" s="30"/>
      <c r="F397" s="33">
        <f t="shared" si="17"/>
        <v>15000</v>
      </c>
    </row>
    <row r="398" spans="2:7" ht="17.100000000000001" customHeight="1" x14ac:dyDescent="0.25">
      <c r="B398" s="37" t="s">
        <v>325</v>
      </c>
      <c r="C398" s="1" t="s">
        <v>341</v>
      </c>
      <c r="D398" s="1">
        <v>25000</v>
      </c>
      <c r="E398" s="30"/>
      <c r="F398" s="33">
        <f t="shared" si="17"/>
        <v>25000</v>
      </c>
    </row>
    <row r="399" spans="2:7" ht="17.100000000000001" customHeight="1" x14ac:dyDescent="0.25">
      <c r="B399" s="2" t="s">
        <v>325</v>
      </c>
      <c r="C399" s="1" t="s">
        <v>342</v>
      </c>
      <c r="D399" s="1">
        <v>8000</v>
      </c>
      <c r="E399" s="30"/>
      <c r="F399" s="33">
        <f t="shared" si="17"/>
        <v>8000</v>
      </c>
    </row>
    <row r="400" spans="2:7" ht="17.100000000000001" customHeight="1" x14ac:dyDescent="0.25">
      <c r="B400" s="2" t="s">
        <v>325</v>
      </c>
      <c r="C400" s="1" t="s">
        <v>343</v>
      </c>
      <c r="D400" s="1">
        <v>50000</v>
      </c>
      <c r="E400" s="30"/>
      <c r="F400" s="33">
        <f t="shared" si="17"/>
        <v>50000</v>
      </c>
    </row>
    <row r="401" spans="2:8" ht="17.100000000000001" customHeight="1" x14ac:dyDescent="0.25">
      <c r="B401" s="2" t="s">
        <v>325</v>
      </c>
      <c r="C401" s="1" t="s">
        <v>344</v>
      </c>
      <c r="D401" s="1">
        <v>50000</v>
      </c>
      <c r="E401" s="30"/>
      <c r="F401" s="33">
        <f t="shared" si="17"/>
        <v>50000</v>
      </c>
    </row>
    <row r="402" spans="2:8" ht="17.100000000000001" customHeight="1" x14ac:dyDescent="0.25">
      <c r="B402" s="2" t="s">
        <v>325</v>
      </c>
      <c r="C402" s="1" t="s">
        <v>345</v>
      </c>
      <c r="D402" s="1">
        <v>100000</v>
      </c>
      <c r="E402" s="30"/>
      <c r="F402" s="33">
        <f t="shared" si="17"/>
        <v>100000</v>
      </c>
    </row>
    <row r="403" spans="2:8" ht="17.100000000000001" customHeight="1" x14ac:dyDescent="0.25">
      <c r="B403" s="2" t="s">
        <v>325</v>
      </c>
      <c r="C403" s="1" t="s">
        <v>346</v>
      </c>
      <c r="D403" s="1">
        <v>390842</v>
      </c>
      <c r="E403" s="30"/>
      <c r="F403" s="33">
        <f t="shared" si="17"/>
        <v>390842</v>
      </c>
    </row>
    <row r="404" spans="2:8" ht="17.100000000000001" customHeight="1" x14ac:dyDescent="0.25">
      <c r="B404" s="2" t="s">
        <v>325</v>
      </c>
      <c r="C404" s="1" t="s">
        <v>347</v>
      </c>
      <c r="D404" s="1">
        <v>70158</v>
      </c>
      <c r="E404" s="30"/>
      <c r="F404" s="33">
        <f t="shared" si="17"/>
        <v>70158</v>
      </c>
    </row>
    <row r="405" spans="2:8" ht="17.100000000000001" customHeight="1" x14ac:dyDescent="0.25">
      <c r="B405" s="2" t="s">
        <v>325</v>
      </c>
      <c r="C405" s="1" t="s">
        <v>348</v>
      </c>
      <c r="D405" s="1">
        <v>73000</v>
      </c>
      <c r="E405" s="30"/>
      <c r="F405" s="33">
        <f t="shared" si="17"/>
        <v>73000</v>
      </c>
    </row>
    <row r="406" spans="2:8" ht="17.100000000000001" customHeight="1" x14ac:dyDescent="0.25">
      <c r="B406" s="2" t="s">
        <v>325</v>
      </c>
      <c r="C406" s="1" t="s">
        <v>349</v>
      </c>
      <c r="D406" s="1">
        <v>100000</v>
      </c>
      <c r="E406" s="30"/>
      <c r="F406" s="33">
        <f t="shared" si="17"/>
        <v>100000</v>
      </c>
    </row>
    <row r="407" spans="2:8" ht="17.100000000000001" customHeight="1" x14ac:dyDescent="0.25">
      <c r="B407" s="2" t="s">
        <v>325</v>
      </c>
      <c r="C407" s="1" t="s">
        <v>350</v>
      </c>
      <c r="D407" s="1">
        <v>42000</v>
      </c>
      <c r="E407" s="30"/>
      <c r="F407" s="33">
        <f t="shared" si="17"/>
        <v>42000</v>
      </c>
    </row>
    <row r="408" spans="2:8" ht="17.100000000000001" customHeight="1" x14ac:dyDescent="0.25">
      <c r="B408" s="2"/>
      <c r="E408" s="30"/>
      <c r="F408" s="33"/>
    </row>
    <row r="409" spans="2:8" ht="17.100000000000001" customHeight="1" x14ac:dyDescent="0.25">
      <c r="B409" s="71" t="s">
        <v>351</v>
      </c>
      <c r="C409" s="72" t="s">
        <v>173</v>
      </c>
      <c r="D409" s="57">
        <f>D412+D410</f>
        <v>46000</v>
      </c>
      <c r="E409" s="90"/>
      <c r="F409" s="91">
        <f>SUM(F410:F412)</f>
        <v>67000</v>
      </c>
      <c r="G409" s="22"/>
      <c r="H409" s="22"/>
    </row>
    <row r="410" spans="2:8" ht="17.100000000000001" customHeight="1" x14ac:dyDescent="0.25">
      <c r="B410" s="2" t="s">
        <v>325</v>
      </c>
      <c r="C410" s="1" t="s">
        <v>352</v>
      </c>
      <c r="D410" s="1">
        <v>26000</v>
      </c>
      <c r="E410" s="30"/>
      <c r="F410" s="33">
        <f t="shared" si="17"/>
        <v>26000</v>
      </c>
      <c r="G410" s="22"/>
      <c r="H410" s="22"/>
    </row>
    <row r="411" spans="2:8" ht="17.100000000000001" customHeight="1" x14ac:dyDescent="0.3">
      <c r="B411" s="2" t="s">
        <v>368</v>
      </c>
      <c r="C411" s="102" t="s">
        <v>423</v>
      </c>
      <c r="E411" s="30">
        <v>21000</v>
      </c>
      <c r="F411" s="33">
        <f>E411+D411</f>
        <v>21000</v>
      </c>
      <c r="G411" s="22"/>
      <c r="H411" s="22"/>
    </row>
    <row r="412" spans="2:8" ht="17.100000000000001" customHeight="1" x14ac:dyDescent="0.25">
      <c r="B412" s="2" t="s">
        <v>325</v>
      </c>
      <c r="C412" s="1" t="s">
        <v>353</v>
      </c>
      <c r="D412" s="1">
        <v>20000</v>
      </c>
      <c r="E412" s="30"/>
      <c r="F412" s="33">
        <f t="shared" si="17"/>
        <v>20000</v>
      </c>
      <c r="G412" s="22"/>
      <c r="H412" s="22"/>
    </row>
    <row r="413" spans="2:8" ht="17.100000000000001" customHeight="1" x14ac:dyDescent="0.25">
      <c r="B413" s="2"/>
      <c r="E413" s="30"/>
      <c r="F413" s="33"/>
    </row>
    <row r="414" spans="2:8" ht="17.100000000000001" customHeight="1" x14ac:dyDescent="0.25">
      <c r="B414" s="56" t="s">
        <v>188</v>
      </c>
      <c r="C414" s="57" t="s">
        <v>189</v>
      </c>
      <c r="D414" s="57">
        <f>SUM(D415:D426)</f>
        <v>682000</v>
      </c>
      <c r="E414" s="90"/>
      <c r="F414" s="91">
        <f t="shared" si="17"/>
        <v>682000</v>
      </c>
    </row>
    <row r="415" spans="2:8" ht="17.100000000000001" customHeight="1" x14ac:dyDescent="0.25">
      <c r="B415" s="2" t="s">
        <v>325</v>
      </c>
      <c r="C415" s="1" t="s">
        <v>354</v>
      </c>
      <c r="D415" s="1">
        <v>25000</v>
      </c>
      <c r="E415" s="30"/>
      <c r="F415" s="33">
        <f t="shared" si="17"/>
        <v>25000</v>
      </c>
    </row>
    <row r="416" spans="2:8" ht="17.100000000000001" customHeight="1" x14ac:dyDescent="0.25">
      <c r="B416" s="2" t="s">
        <v>325</v>
      </c>
      <c r="C416" s="1" t="s">
        <v>409</v>
      </c>
      <c r="D416" s="1">
        <v>20000</v>
      </c>
      <c r="E416" s="30"/>
      <c r="F416" s="33">
        <f t="shared" si="17"/>
        <v>20000</v>
      </c>
    </row>
    <row r="417" spans="2:6" ht="17.100000000000001" customHeight="1" x14ac:dyDescent="0.25">
      <c r="B417" s="2" t="s">
        <v>325</v>
      </c>
      <c r="C417" s="1" t="s">
        <v>355</v>
      </c>
      <c r="D417" s="1">
        <v>40000</v>
      </c>
      <c r="E417" s="30"/>
      <c r="F417" s="33">
        <f t="shared" si="17"/>
        <v>40000</v>
      </c>
    </row>
    <row r="418" spans="2:6" ht="17.100000000000001" customHeight="1" x14ac:dyDescent="0.25">
      <c r="B418" s="2" t="s">
        <v>325</v>
      </c>
      <c r="C418" s="1" t="s">
        <v>356</v>
      </c>
      <c r="D418" s="1">
        <v>10000</v>
      </c>
      <c r="E418" s="30"/>
      <c r="F418" s="33">
        <f t="shared" si="17"/>
        <v>10000</v>
      </c>
    </row>
    <row r="419" spans="2:6" ht="17.100000000000001" customHeight="1" x14ac:dyDescent="0.25">
      <c r="B419" s="2" t="s">
        <v>325</v>
      </c>
      <c r="C419" s="1" t="s">
        <v>357</v>
      </c>
      <c r="D419" s="1">
        <v>30000</v>
      </c>
      <c r="E419" s="30"/>
      <c r="F419" s="33">
        <f t="shared" si="17"/>
        <v>30000</v>
      </c>
    </row>
    <row r="420" spans="2:6" ht="17.100000000000001" customHeight="1" x14ac:dyDescent="0.25">
      <c r="B420" s="2" t="s">
        <v>325</v>
      </c>
      <c r="C420" s="1" t="s">
        <v>358</v>
      </c>
      <c r="D420" s="1">
        <v>40000</v>
      </c>
      <c r="E420" s="30"/>
      <c r="F420" s="33">
        <f t="shared" si="17"/>
        <v>40000</v>
      </c>
    </row>
    <row r="421" spans="2:6" ht="17.100000000000001" customHeight="1" x14ac:dyDescent="0.25">
      <c r="B421" s="2" t="s">
        <v>325</v>
      </c>
      <c r="C421" s="1" t="s">
        <v>359</v>
      </c>
      <c r="D421" s="1">
        <v>100000</v>
      </c>
      <c r="E421" s="30"/>
      <c r="F421" s="33">
        <f t="shared" si="17"/>
        <v>100000</v>
      </c>
    </row>
    <row r="422" spans="2:6" ht="17.100000000000001" customHeight="1" x14ac:dyDescent="0.25">
      <c r="B422" s="2" t="s">
        <v>325</v>
      </c>
      <c r="C422" s="1" t="s">
        <v>360</v>
      </c>
      <c r="D422" s="1">
        <v>7000</v>
      </c>
      <c r="E422" s="30"/>
      <c r="F422" s="33">
        <f t="shared" si="17"/>
        <v>7000</v>
      </c>
    </row>
    <row r="423" spans="2:6" ht="17.100000000000001" customHeight="1" x14ac:dyDescent="0.25">
      <c r="B423" s="2" t="s">
        <v>325</v>
      </c>
      <c r="C423" s="1" t="s">
        <v>402</v>
      </c>
      <c r="D423" s="1">
        <v>95000</v>
      </c>
      <c r="E423" s="30"/>
      <c r="F423" s="33">
        <f t="shared" si="17"/>
        <v>95000</v>
      </c>
    </row>
    <row r="424" spans="2:6" ht="17.100000000000001" customHeight="1" x14ac:dyDescent="0.25">
      <c r="B424" s="2" t="s">
        <v>325</v>
      </c>
      <c r="C424" s="1" t="s">
        <v>410</v>
      </c>
      <c r="D424" s="1">
        <v>300000</v>
      </c>
      <c r="E424" s="30"/>
      <c r="F424" s="33">
        <f t="shared" si="17"/>
        <v>300000</v>
      </c>
    </row>
    <row r="425" spans="2:6" ht="17.100000000000001" customHeight="1" x14ac:dyDescent="0.25">
      <c r="B425" s="2" t="s">
        <v>325</v>
      </c>
      <c r="C425" s="1" t="s">
        <v>361</v>
      </c>
      <c r="D425" s="1">
        <v>10000</v>
      </c>
      <c r="E425" s="30"/>
      <c r="F425" s="33">
        <f t="shared" si="17"/>
        <v>10000</v>
      </c>
    </row>
    <row r="426" spans="2:6" ht="17.100000000000001" customHeight="1" x14ac:dyDescent="0.25">
      <c r="B426" s="2" t="s">
        <v>325</v>
      </c>
      <c r="C426" s="1" t="s">
        <v>394</v>
      </c>
      <c r="D426" s="1">
        <v>5000</v>
      </c>
      <c r="E426" s="30"/>
      <c r="F426" s="33">
        <f t="shared" si="17"/>
        <v>5000</v>
      </c>
    </row>
    <row r="427" spans="2:6" ht="17.100000000000001" customHeight="1" x14ac:dyDescent="0.25">
      <c r="B427" s="2"/>
      <c r="E427" s="30"/>
      <c r="F427" s="33"/>
    </row>
    <row r="428" spans="2:6" ht="17.100000000000001" customHeight="1" x14ac:dyDescent="0.25">
      <c r="B428" s="56" t="s">
        <v>362</v>
      </c>
      <c r="C428" s="57" t="s">
        <v>207</v>
      </c>
      <c r="D428" s="57">
        <f>D429</f>
        <v>10000</v>
      </c>
      <c r="E428" s="90"/>
      <c r="F428" s="91">
        <f t="shared" si="17"/>
        <v>10000</v>
      </c>
    </row>
    <row r="429" spans="2:6" ht="17.100000000000001" customHeight="1" x14ac:dyDescent="0.25">
      <c r="B429" s="2" t="s">
        <v>325</v>
      </c>
      <c r="C429" s="1" t="s">
        <v>395</v>
      </c>
      <c r="D429" s="1">
        <v>10000</v>
      </c>
      <c r="E429" s="30"/>
      <c r="F429" s="33">
        <f t="shared" si="17"/>
        <v>10000</v>
      </c>
    </row>
    <row r="430" spans="2:6" ht="17.100000000000001" customHeight="1" x14ac:dyDescent="0.25">
      <c r="B430" s="9"/>
      <c r="E430" s="30"/>
      <c r="F430" s="33"/>
    </row>
    <row r="431" spans="2:6" ht="17.100000000000001" customHeight="1" x14ac:dyDescent="0.25">
      <c r="B431" s="71" t="s">
        <v>221</v>
      </c>
      <c r="C431" s="57" t="s">
        <v>222</v>
      </c>
      <c r="D431" s="57">
        <f>SUM(D432:D432)</f>
        <v>15000</v>
      </c>
      <c r="E431" s="90"/>
      <c r="F431" s="91">
        <f t="shared" si="17"/>
        <v>15000</v>
      </c>
    </row>
    <row r="432" spans="2:6" ht="17.100000000000001" customHeight="1" x14ac:dyDescent="0.25">
      <c r="B432" s="59" t="s">
        <v>325</v>
      </c>
      <c r="C432" s="1" t="s">
        <v>411</v>
      </c>
      <c r="D432" s="1">
        <v>15000</v>
      </c>
      <c r="E432" s="30"/>
      <c r="F432" s="33">
        <f t="shared" si="17"/>
        <v>15000</v>
      </c>
    </row>
    <row r="433" spans="2:6" ht="17.100000000000001" customHeight="1" x14ac:dyDescent="0.25">
      <c r="B433" s="9"/>
      <c r="C433" s="38"/>
      <c r="D433" s="5"/>
      <c r="E433" s="30"/>
      <c r="F433" s="33"/>
    </row>
    <row r="434" spans="2:6" ht="17.100000000000001" customHeight="1" x14ac:dyDescent="0.25">
      <c r="B434" s="56" t="s">
        <v>253</v>
      </c>
      <c r="C434" s="57" t="s">
        <v>254</v>
      </c>
      <c r="D434" s="62">
        <f>SUM(D435:D438)</f>
        <v>118000</v>
      </c>
      <c r="E434" s="90"/>
      <c r="F434" s="91">
        <f t="shared" si="17"/>
        <v>118000</v>
      </c>
    </row>
    <row r="435" spans="2:6" ht="17.100000000000001" customHeight="1" x14ac:dyDescent="0.25">
      <c r="B435" s="2" t="s">
        <v>325</v>
      </c>
      <c r="C435" s="1" t="s">
        <v>364</v>
      </c>
      <c r="D435" s="1">
        <v>10000</v>
      </c>
      <c r="E435" s="30"/>
      <c r="F435" s="33">
        <f t="shared" si="17"/>
        <v>10000</v>
      </c>
    </row>
    <row r="436" spans="2:6" ht="17.100000000000001" customHeight="1" x14ac:dyDescent="0.25">
      <c r="B436" s="2" t="s">
        <v>325</v>
      </c>
      <c r="C436" s="1" t="s">
        <v>365</v>
      </c>
      <c r="D436" s="1">
        <v>28000</v>
      </c>
      <c r="E436" s="30"/>
      <c r="F436" s="33">
        <f t="shared" si="17"/>
        <v>28000</v>
      </c>
    </row>
    <row r="437" spans="2:6" ht="17.100000000000001" customHeight="1" x14ac:dyDescent="0.25">
      <c r="B437" s="2" t="s">
        <v>325</v>
      </c>
      <c r="C437" s="1" t="s">
        <v>363</v>
      </c>
      <c r="D437" s="1">
        <v>80000</v>
      </c>
      <c r="E437" s="30"/>
      <c r="F437" s="33">
        <f t="shared" si="17"/>
        <v>80000</v>
      </c>
    </row>
    <row r="438" spans="2:6" ht="17.100000000000001" customHeight="1" x14ac:dyDescent="0.25">
      <c r="B438" s="2"/>
      <c r="C438" s="1" t="s">
        <v>366</v>
      </c>
      <c r="E438" s="30"/>
      <c r="F438" s="33"/>
    </row>
    <row r="439" spans="2:6" ht="17.100000000000001" customHeight="1" x14ac:dyDescent="0.25">
      <c r="B439" s="2"/>
      <c r="E439" s="30"/>
      <c r="F439" s="33"/>
    </row>
    <row r="440" spans="2:6" ht="17.100000000000001" customHeight="1" x14ac:dyDescent="0.25">
      <c r="B440" s="56" t="s">
        <v>260</v>
      </c>
      <c r="C440" s="57" t="s">
        <v>261</v>
      </c>
      <c r="D440" s="57">
        <f>SUM(D441:D442)</f>
        <v>318000</v>
      </c>
      <c r="E440" s="90"/>
      <c r="F440" s="91">
        <f t="shared" si="17"/>
        <v>318000</v>
      </c>
    </row>
    <row r="441" spans="2:6" ht="17.100000000000001" customHeight="1" x14ac:dyDescent="0.25">
      <c r="B441" s="2" t="s">
        <v>325</v>
      </c>
      <c r="C441" s="1" t="s">
        <v>367</v>
      </c>
      <c r="D441" s="1">
        <v>168000</v>
      </c>
      <c r="E441" s="35"/>
      <c r="F441" s="33">
        <f t="shared" si="17"/>
        <v>168000</v>
      </c>
    </row>
    <row r="442" spans="2:6" ht="17.100000000000001" customHeight="1" x14ac:dyDescent="0.25">
      <c r="B442" s="60" t="s">
        <v>325</v>
      </c>
      <c r="C442" s="1" t="s">
        <v>412</v>
      </c>
      <c r="D442" s="1">
        <v>150000</v>
      </c>
      <c r="E442" s="35"/>
      <c r="F442" s="33">
        <f t="shared" si="17"/>
        <v>150000</v>
      </c>
    </row>
    <row r="443" spans="2:6" ht="17.100000000000001" customHeight="1" x14ac:dyDescent="0.25">
      <c r="B443" s="60"/>
      <c r="E443" s="35"/>
      <c r="F443" s="33"/>
    </row>
    <row r="444" spans="2:6" ht="17.100000000000001" customHeight="1" x14ac:dyDescent="0.25">
      <c r="B444" s="2"/>
      <c r="E444" s="30"/>
      <c r="F444" s="33"/>
    </row>
    <row r="445" spans="2:6" ht="17.100000000000001" customHeight="1" x14ac:dyDescent="0.25">
      <c r="B445" s="56" t="s">
        <v>293</v>
      </c>
      <c r="C445" s="57" t="s">
        <v>294</v>
      </c>
      <c r="D445" s="57">
        <f>D446</f>
        <v>20000</v>
      </c>
      <c r="E445" s="90"/>
      <c r="F445" s="91">
        <f t="shared" si="17"/>
        <v>20000</v>
      </c>
    </row>
    <row r="446" spans="2:6" ht="17.100000000000001" customHeight="1" x14ac:dyDescent="0.25">
      <c r="B446" s="2" t="s">
        <v>368</v>
      </c>
      <c r="C446" s="1" t="s">
        <v>369</v>
      </c>
      <c r="D446" s="1">
        <v>20000</v>
      </c>
      <c r="E446" s="30"/>
      <c r="F446" s="33">
        <f t="shared" si="17"/>
        <v>20000</v>
      </c>
    </row>
    <row r="447" spans="2:6" ht="17.100000000000001" customHeight="1" x14ac:dyDescent="0.25">
      <c r="B447" s="2"/>
      <c r="E447" s="30"/>
      <c r="F447" s="33"/>
    </row>
    <row r="448" spans="2:6" ht="17.100000000000001" customHeight="1" x14ac:dyDescent="0.25">
      <c r="B448" s="60"/>
      <c r="E448" s="30"/>
      <c r="F448" s="33"/>
    </row>
    <row r="449" spans="2:8" ht="17.100000000000001" customHeight="1" x14ac:dyDescent="0.25">
      <c r="B449" s="61"/>
      <c r="C449" s="57" t="s">
        <v>370</v>
      </c>
      <c r="D449" s="62">
        <f>D445+D440+D434+D428+D414+D409+D393+D389+D381+D431</f>
        <v>2757600</v>
      </c>
      <c r="E449" s="92"/>
      <c r="F449" s="91">
        <f>F445+F440+F434+F431+F428+F414+F409+F393+F389+F381</f>
        <v>2778600</v>
      </c>
    </row>
    <row r="450" spans="2:8" ht="17.100000000000001" customHeight="1" x14ac:dyDescent="0.25">
      <c r="B450" s="2"/>
      <c r="E450" s="30"/>
      <c r="F450" s="33"/>
    </row>
    <row r="451" spans="2:8" ht="17.100000000000001" customHeight="1" x14ac:dyDescent="0.25">
      <c r="B451" s="2"/>
      <c r="C451" s="3" t="s">
        <v>371</v>
      </c>
      <c r="D451" s="3"/>
      <c r="E451" s="30"/>
      <c r="F451" s="33"/>
    </row>
    <row r="452" spans="2:8" ht="17.100000000000001" customHeight="1" x14ac:dyDescent="0.25">
      <c r="B452" s="36" t="s">
        <v>373</v>
      </c>
      <c r="C452" s="1" t="s">
        <v>419</v>
      </c>
      <c r="D452" s="3"/>
      <c r="E452" s="30">
        <v>11211</v>
      </c>
      <c r="F452" s="33">
        <f t="shared" si="17"/>
        <v>11211</v>
      </c>
    </row>
    <row r="453" spans="2:8" ht="17.100000000000001" customHeight="1" x14ac:dyDescent="0.25">
      <c r="B453" s="2">
        <v>454</v>
      </c>
      <c r="C453" s="1" t="s">
        <v>372</v>
      </c>
      <c r="D453" s="1">
        <v>2600000</v>
      </c>
      <c r="E453" s="30"/>
      <c r="F453" s="33">
        <f t="shared" si="17"/>
        <v>2600000</v>
      </c>
    </row>
    <row r="454" spans="2:8" ht="17.100000000000001" customHeight="1" x14ac:dyDescent="0.25">
      <c r="B454" s="2" t="s">
        <v>373</v>
      </c>
      <c r="C454" s="1" t="s">
        <v>374</v>
      </c>
      <c r="D454" s="1">
        <v>49927</v>
      </c>
      <c r="E454" s="30"/>
      <c r="F454" s="33">
        <f t="shared" si="17"/>
        <v>49927</v>
      </c>
    </row>
    <row r="455" spans="2:8" ht="17.100000000000001" customHeight="1" x14ac:dyDescent="0.25">
      <c r="B455" s="2" t="s">
        <v>373</v>
      </c>
      <c r="C455" s="1" t="s">
        <v>421</v>
      </c>
      <c r="E455" s="30">
        <v>11098</v>
      </c>
      <c r="F455" s="33">
        <f t="shared" si="17"/>
        <v>11098</v>
      </c>
    </row>
    <row r="456" spans="2:8" ht="17.100000000000001" customHeight="1" x14ac:dyDescent="0.25">
      <c r="B456" s="2"/>
      <c r="E456" s="30"/>
      <c r="F456" s="33"/>
    </row>
    <row r="457" spans="2:8" ht="17.100000000000001" customHeight="1" x14ac:dyDescent="0.25">
      <c r="B457" s="63"/>
      <c r="C457" s="64" t="s">
        <v>375</v>
      </c>
      <c r="D457" s="64">
        <f>SUM(D453:D454)</f>
        <v>2649927</v>
      </c>
      <c r="E457" s="84"/>
      <c r="F457" s="78">
        <f>SUM(F452:F456)</f>
        <v>2672236</v>
      </c>
      <c r="H457" s="33"/>
    </row>
    <row r="458" spans="2:8" ht="17.100000000000001" customHeight="1" x14ac:dyDescent="0.25">
      <c r="B458" s="2"/>
      <c r="E458" s="30"/>
      <c r="F458" s="33"/>
    </row>
    <row r="459" spans="2:8" ht="17.100000000000001" customHeight="1" x14ac:dyDescent="0.25">
      <c r="B459" s="2"/>
      <c r="C459" s="3" t="s">
        <v>376</v>
      </c>
      <c r="E459" s="30"/>
      <c r="F459" s="33"/>
    </row>
    <row r="460" spans="2:8" ht="17.100000000000001" customHeight="1" x14ac:dyDescent="0.25">
      <c r="B460" s="2" t="s">
        <v>377</v>
      </c>
      <c r="C460" s="1" t="s">
        <v>378</v>
      </c>
      <c r="D460" s="1">
        <v>13029</v>
      </c>
      <c r="E460" s="30"/>
      <c r="F460" s="33">
        <f t="shared" ref="F460:F466" si="18">E460+D460</f>
        <v>13029</v>
      </c>
    </row>
    <row r="461" spans="2:8" ht="17.100000000000001" customHeight="1" x14ac:dyDescent="0.25">
      <c r="B461" s="2"/>
      <c r="E461" s="30"/>
      <c r="F461" s="33"/>
    </row>
    <row r="462" spans="2:8" ht="17.100000000000001" customHeight="1" x14ac:dyDescent="0.25">
      <c r="B462" s="65"/>
      <c r="C462" s="66" t="s">
        <v>379</v>
      </c>
      <c r="D462" s="66">
        <f>SUM(D460:D461)</f>
        <v>13029</v>
      </c>
      <c r="E462" s="93"/>
      <c r="F462" s="94">
        <f t="shared" si="18"/>
        <v>13029</v>
      </c>
    </row>
    <row r="463" spans="2:8" ht="17.100000000000001" customHeight="1" x14ac:dyDescent="0.25">
      <c r="B463" s="2"/>
      <c r="C463" s="3"/>
      <c r="E463" s="30"/>
      <c r="F463" s="33"/>
    </row>
    <row r="464" spans="2:8" ht="17.100000000000001" customHeight="1" x14ac:dyDescent="0.25">
      <c r="B464" s="36"/>
      <c r="C464" s="3" t="s">
        <v>380</v>
      </c>
      <c r="E464" s="30"/>
      <c r="F464" s="33"/>
    </row>
    <row r="465" spans="2:13" ht="17.100000000000001" customHeight="1" x14ac:dyDescent="0.25">
      <c r="B465" s="36"/>
      <c r="C465" s="1" t="s">
        <v>381</v>
      </c>
      <c r="D465" s="32">
        <f>D81</f>
        <v>9275002</v>
      </c>
      <c r="E465" s="50"/>
      <c r="F465" s="76">
        <f>F81</f>
        <v>9276763</v>
      </c>
      <c r="G465" s="34"/>
      <c r="J465" s="33"/>
    </row>
    <row r="466" spans="2:13" ht="17.100000000000001" customHeight="1" x14ac:dyDescent="0.25">
      <c r="B466" s="36"/>
      <c r="C466" s="1" t="s">
        <v>382</v>
      </c>
      <c r="D466" s="32">
        <f>D91</f>
        <v>200000</v>
      </c>
      <c r="E466" s="30"/>
      <c r="F466" s="76">
        <f t="shared" si="18"/>
        <v>200000</v>
      </c>
      <c r="G466" s="34"/>
    </row>
    <row r="467" spans="2:13" ht="17.100000000000001" customHeight="1" x14ac:dyDescent="0.25">
      <c r="B467" s="36"/>
      <c r="C467" s="1" t="s">
        <v>383</v>
      </c>
      <c r="D467" s="32">
        <f>D377</f>
        <v>9090595</v>
      </c>
      <c r="E467" s="30"/>
      <c r="F467" s="76">
        <f>F377</f>
        <v>9112445</v>
      </c>
    </row>
    <row r="468" spans="2:13" ht="17.100000000000001" customHeight="1" x14ac:dyDescent="0.25">
      <c r="B468" s="36"/>
      <c r="C468" s="1" t="s">
        <v>384</v>
      </c>
      <c r="D468" s="32">
        <f>D449</f>
        <v>2757600</v>
      </c>
      <c r="E468" s="30"/>
      <c r="F468" s="76">
        <f>F449</f>
        <v>2778600</v>
      </c>
      <c r="G468" s="33"/>
    </row>
    <row r="469" spans="2:13" ht="17.100000000000001" customHeight="1" x14ac:dyDescent="0.25">
      <c r="B469" s="36"/>
      <c r="C469" s="1" t="s">
        <v>385</v>
      </c>
      <c r="D469" s="32">
        <f t="shared" ref="D469" si="19">D465+D466-D467-D468</f>
        <v>-2373193</v>
      </c>
      <c r="E469" s="30"/>
      <c r="F469" s="76">
        <f>F465+F466-F467-F468</f>
        <v>-2414282</v>
      </c>
      <c r="I469" s="33"/>
    </row>
    <row r="470" spans="2:13" ht="17.100000000000001" customHeight="1" x14ac:dyDescent="0.25">
      <c r="B470" s="2"/>
      <c r="D470" s="3"/>
      <c r="E470" s="30"/>
      <c r="F470" s="33"/>
      <c r="G470" s="33"/>
      <c r="I470" s="33"/>
    </row>
    <row r="471" spans="2:13" ht="17.100000000000001" customHeight="1" x14ac:dyDescent="0.25">
      <c r="B471" s="36"/>
      <c r="C471" s="3" t="s">
        <v>386</v>
      </c>
      <c r="D471" s="3"/>
      <c r="E471" s="30"/>
      <c r="F471" s="33"/>
      <c r="K471" s="33"/>
      <c r="L471" s="33"/>
      <c r="M471" s="33"/>
    </row>
    <row r="472" spans="2:13" ht="17.100000000000001" customHeight="1" x14ac:dyDescent="0.25">
      <c r="B472" s="40"/>
      <c r="C472" s="26" t="s">
        <v>387</v>
      </c>
      <c r="D472" s="27">
        <f>D81</f>
        <v>9275002</v>
      </c>
      <c r="E472" s="81"/>
      <c r="F472" s="79">
        <f>F465</f>
        <v>9276763</v>
      </c>
      <c r="G472" s="34"/>
    </row>
    <row r="473" spans="2:13" ht="17.100000000000001" customHeight="1" x14ac:dyDescent="0.25">
      <c r="B473" s="43"/>
      <c r="C473" s="44" t="s">
        <v>388</v>
      </c>
      <c r="D473" s="45">
        <f>D91</f>
        <v>200000</v>
      </c>
      <c r="E473" s="85"/>
      <c r="F473" s="80">
        <f>F91</f>
        <v>200000</v>
      </c>
      <c r="G473" s="34"/>
    </row>
    <row r="474" spans="2:13" ht="17.100000000000001" customHeight="1" x14ac:dyDescent="0.25">
      <c r="B474" s="63"/>
      <c r="C474" s="64" t="s">
        <v>389</v>
      </c>
      <c r="D474" s="67">
        <f>D457</f>
        <v>2649927</v>
      </c>
      <c r="E474" s="84"/>
      <c r="F474" s="78">
        <f>F457</f>
        <v>2672236</v>
      </c>
    </row>
    <row r="475" spans="2:13" ht="17.100000000000001" customHeight="1" x14ac:dyDescent="0.25">
      <c r="B475" s="36"/>
      <c r="C475" s="3" t="s">
        <v>390</v>
      </c>
      <c r="D475" s="32">
        <f t="shared" ref="D475" si="20">SUM(D472:D474)</f>
        <v>12124929</v>
      </c>
      <c r="E475" s="30"/>
      <c r="F475" s="76">
        <f>SUM(F472:F474)</f>
        <v>12148999</v>
      </c>
      <c r="H475" s="33"/>
      <c r="I475" s="33"/>
    </row>
    <row r="476" spans="2:13" ht="17.100000000000001" customHeight="1" x14ac:dyDescent="0.25">
      <c r="B476" s="36"/>
      <c r="C476" s="3"/>
      <c r="D476" s="32"/>
      <c r="E476" s="30"/>
      <c r="F476" s="33"/>
      <c r="I476" s="33"/>
    </row>
    <row r="477" spans="2:13" ht="17.100000000000001" customHeight="1" x14ac:dyDescent="0.25">
      <c r="B477" s="55"/>
      <c r="C477" s="47" t="s">
        <v>77</v>
      </c>
      <c r="D477" s="48">
        <f>D377</f>
        <v>9090595</v>
      </c>
      <c r="E477" s="100"/>
      <c r="F477" s="77">
        <f>F467</f>
        <v>9112445</v>
      </c>
      <c r="G477" s="33"/>
      <c r="H477" s="33"/>
      <c r="I477" s="34"/>
    </row>
    <row r="478" spans="2:13" ht="17.100000000000001" customHeight="1" x14ac:dyDescent="0.25">
      <c r="B478" s="61"/>
      <c r="C478" s="57" t="s">
        <v>391</v>
      </c>
      <c r="D478" s="62">
        <f t="shared" ref="D478" si="21">D468</f>
        <v>2757600</v>
      </c>
      <c r="E478" s="92"/>
      <c r="F478" s="91">
        <f>F449</f>
        <v>2778600</v>
      </c>
      <c r="G478" s="33"/>
      <c r="H478" s="33"/>
      <c r="I478" s="33"/>
    </row>
    <row r="479" spans="2:13" ht="17.100000000000001" customHeight="1" x14ac:dyDescent="0.25">
      <c r="B479" s="65"/>
      <c r="C479" s="66" t="s">
        <v>392</v>
      </c>
      <c r="D479" s="68">
        <f t="shared" ref="D479" si="22">D462</f>
        <v>13029</v>
      </c>
      <c r="E479" s="101"/>
      <c r="F479" s="78">
        <f>F462</f>
        <v>13029</v>
      </c>
      <c r="I479" s="34"/>
    </row>
    <row r="480" spans="2:13" ht="15" customHeight="1" x14ac:dyDescent="0.25">
      <c r="B480" s="36"/>
      <c r="C480" s="3" t="s">
        <v>393</v>
      </c>
      <c r="D480" s="32">
        <f t="shared" ref="D480" si="23">SUM(D477:D479)</f>
        <v>11861224</v>
      </c>
      <c r="E480" s="50"/>
      <c r="F480" s="76">
        <f>SUM(F477:F479)</f>
        <v>11904074</v>
      </c>
      <c r="G480" s="33"/>
      <c r="H480" s="33"/>
      <c r="I480" s="33"/>
    </row>
    <row r="481" spans="1:10" x14ac:dyDescent="0.25">
      <c r="A481" s="21"/>
      <c r="B481" s="21"/>
      <c r="C481" s="69"/>
      <c r="D481" s="70"/>
      <c r="F481" s="33"/>
      <c r="G481" s="33"/>
    </row>
    <row r="482" spans="1:10" x14ac:dyDescent="0.25">
      <c r="D482" s="5"/>
      <c r="E482" s="33"/>
      <c r="F482" s="33"/>
    </row>
    <row r="483" spans="1:10" x14ac:dyDescent="0.25">
      <c r="B483" s="6"/>
      <c r="C483" s="3"/>
      <c r="D483" s="4"/>
      <c r="E483" s="4"/>
      <c r="F483" s="8"/>
      <c r="G483" s="6"/>
      <c r="H483" s="6"/>
      <c r="I483" s="6"/>
      <c r="J483" s="6"/>
    </row>
    <row r="484" spans="1:10" x14ac:dyDescent="0.25">
      <c r="B484" s="6"/>
      <c r="D484" s="4"/>
      <c r="E484" s="6"/>
      <c r="F484" s="6"/>
      <c r="G484" s="8"/>
      <c r="H484" s="6"/>
      <c r="I484" s="6"/>
      <c r="J484" s="6"/>
    </row>
    <row r="485" spans="1:10" x14ac:dyDescent="0.25">
      <c r="B485" s="6"/>
      <c r="D485" s="5"/>
      <c r="E485" s="6"/>
      <c r="F485" s="6"/>
      <c r="G485" s="6"/>
      <c r="H485" s="6"/>
      <c r="I485" s="6"/>
      <c r="J485" s="6"/>
    </row>
    <row r="486" spans="1:10" x14ac:dyDescent="0.25">
      <c r="B486" s="6"/>
      <c r="E486" s="6"/>
      <c r="F486" s="6"/>
      <c r="G486" s="6"/>
      <c r="H486" s="6"/>
      <c r="I486" s="6"/>
      <c r="J486" s="6"/>
    </row>
    <row r="487" spans="1:10" x14ac:dyDescent="0.25">
      <c r="B487" s="6"/>
      <c r="C487" s="3"/>
      <c r="D487" s="6"/>
      <c r="E487" s="6"/>
      <c r="F487" s="6"/>
      <c r="G487" s="6"/>
      <c r="H487" s="6"/>
      <c r="I487" s="6"/>
      <c r="J487" s="6"/>
    </row>
    <row r="488" spans="1:10" x14ac:dyDescent="0.25">
      <c r="B488" s="6"/>
      <c r="C488" s="3"/>
      <c r="D488" s="6"/>
      <c r="E488" s="6"/>
      <c r="F488" s="6"/>
      <c r="G488" s="6"/>
      <c r="H488" s="6"/>
      <c r="I488" s="6"/>
      <c r="J488" s="6"/>
    </row>
    <row r="489" spans="1:10" x14ac:dyDescent="0.25">
      <c r="B489" s="6"/>
      <c r="C489" s="3"/>
      <c r="D489" s="6"/>
      <c r="E489" s="6"/>
      <c r="F489" s="6"/>
      <c r="G489" s="6"/>
      <c r="H489" s="6"/>
      <c r="I489" s="6"/>
      <c r="J489" s="6"/>
    </row>
    <row r="490" spans="1:10" x14ac:dyDescent="0.25">
      <c r="B490" s="6"/>
      <c r="D490" s="6"/>
      <c r="E490" s="6"/>
      <c r="F490" s="6"/>
      <c r="G490" s="6"/>
      <c r="H490" s="6"/>
      <c r="I490" s="6"/>
      <c r="J490" s="6"/>
    </row>
    <row r="491" spans="1:10" x14ac:dyDescent="0.25">
      <c r="B491" s="6"/>
      <c r="D491" s="6"/>
      <c r="E491" s="6"/>
      <c r="F491" s="6"/>
      <c r="G491" s="6"/>
      <c r="H491" s="6"/>
      <c r="I491" s="6"/>
      <c r="J491" s="6"/>
    </row>
    <row r="492" spans="1:10" x14ac:dyDescent="0.25">
      <c r="B492" s="6"/>
      <c r="E492" s="6"/>
      <c r="F492" s="6"/>
      <c r="G492" s="6"/>
      <c r="H492" s="6"/>
      <c r="I492" s="6"/>
      <c r="J492" s="6"/>
    </row>
    <row r="493" spans="1:10" x14ac:dyDescent="0.25">
      <c r="B493" s="6"/>
      <c r="D493" s="6"/>
      <c r="E493" s="6"/>
      <c r="F493" s="6"/>
      <c r="G493" s="6"/>
      <c r="H493" s="6"/>
      <c r="I493" s="6"/>
      <c r="J493" s="6"/>
    </row>
    <row r="494" spans="1:10" x14ac:dyDescent="0.25">
      <c r="B494" s="6"/>
      <c r="E494" s="6"/>
      <c r="F494" s="6"/>
      <c r="G494" s="6"/>
      <c r="H494" s="6"/>
      <c r="I494" s="6"/>
      <c r="J494" s="6"/>
    </row>
    <row r="495" spans="1:10" x14ac:dyDescent="0.25">
      <c r="B495" s="6"/>
      <c r="E495" s="6"/>
      <c r="F495" s="6"/>
      <c r="G495" s="6"/>
      <c r="H495" s="6"/>
      <c r="I495" s="6"/>
      <c r="J495" s="6"/>
    </row>
    <row r="496" spans="1:10" x14ac:dyDescent="0.25">
      <c r="B496" s="6"/>
      <c r="E496" s="6"/>
      <c r="F496" s="6"/>
      <c r="G496" s="6"/>
      <c r="H496" s="6"/>
      <c r="I496" s="6"/>
      <c r="J496" s="6"/>
    </row>
    <row r="497" spans="2:10" x14ac:dyDescent="0.25">
      <c r="B497" s="6"/>
      <c r="E497" s="6"/>
      <c r="F497" s="6"/>
      <c r="G497" s="6"/>
      <c r="H497" s="6"/>
      <c r="I497" s="6"/>
      <c r="J497" s="6"/>
    </row>
    <row r="498" spans="2:10" x14ac:dyDescent="0.25">
      <c r="B498" s="6"/>
      <c r="E498" s="6"/>
      <c r="F498" s="6"/>
      <c r="G498" s="6"/>
      <c r="H498" s="6"/>
      <c r="I498" s="6"/>
      <c r="J498" s="6"/>
    </row>
    <row r="499" spans="2:10" x14ac:dyDescent="0.25">
      <c r="B499" s="6"/>
      <c r="E499" s="6"/>
      <c r="F499" s="6"/>
      <c r="G499" s="6"/>
      <c r="H499" s="6"/>
      <c r="I499" s="6"/>
      <c r="J499" s="6"/>
    </row>
    <row r="500" spans="2:10" x14ac:dyDescent="0.25">
      <c r="B500" s="6"/>
      <c r="E500" s="6"/>
      <c r="F500" s="6"/>
      <c r="G500" s="6"/>
      <c r="H500" s="6"/>
      <c r="I500" s="6"/>
      <c r="J500" s="6"/>
    </row>
    <row r="501" spans="2:10" x14ac:dyDescent="0.25">
      <c r="B501" s="6"/>
      <c r="E501" s="6"/>
      <c r="F501" s="6"/>
      <c r="G501" s="6"/>
      <c r="H501" s="6"/>
      <c r="I501" s="6"/>
      <c r="J501" s="6"/>
    </row>
    <row r="502" spans="2:10" x14ac:dyDescent="0.25">
      <c r="B502" s="6"/>
      <c r="E502" s="6"/>
      <c r="F502" s="6"/>
      <c r="G502" s="6"/>
      <c r="H502" s="6"/>
      <c r="I502" s="6"/>
      <c r="J502" s="6"/>
    </row>
    <row r="503" spans="2:10" x14ac:dyDescent="0.25">
      <c r="B503" s="6"/>
      <c r="E503" s="6"/>
      <c r="F503" s="6"/>
      <c r="G503" s="6"/>
      <c r="H503" s="6"/>
      <c r="I503" s="6"/>
      <c r="J503" s="6"/>
    </row>
  </sheetData>
  <mergeCells count="1">
    <mergeCell ref="C3:D3"/>
  </mergeCells>
  <pageMargins left="0.70866141732283472" right="0.31496062992125984" top="0.15748031496062992" bottom="0.15748031496062992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 2021</vt:lpstr>
      <vt:lpstr>'rozpočet 2021'!Oblasť_tlače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2021-02-08T11:20:05Z</dcterms:modified>
</cp:coreProperties>
</file>