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rozpočet 2020" sheetId="12" r:id="rId1"/>
  </sheets>
  <definedNames>
    <definedName name="_xlnm.Print_Area" localSheetId="0">'rozpočet 2020'!$A$1:$M$541</definedName>
  </definedNames>
  <calcPr calcId="152511"/>
</workbook>
</file>

<file path=xl/calcChain.xml><?xml version="1.0" encoding="utf-8"?>
<calcChain xmlns="http://schemas.openxmlformats.org/spreadsheetml/2006/main">
  <c r="M516" i="12" l="1"/>
  <c r="M317" i="12"/>
  <c r="M304" i="12" l="1"/>
  <c r="M255" i="12" l="1"/>
  <c r="M163" i="12"/>
  <c r="M518" i="12" l="1"/>
  <c r="M517" i="12"/>
  <c r="M512" i="12"/>
  <c r="M510" i="12"/>
  <c r="M247" i="12" l="1"/>
  <c r="M226" i="12"/>
  <c r="M185" i="12" l="1"/>
  <c r="M290" i="12"/>
  <c r="M292" i="12"/>
  <c r="M293" i="12"/>
  <c r="M294" i="12"/>
  <c r="M295" i="12"/>
  <c r="M296" i="12"/>
  <c r="M297" i="12"/>
  <c r="M299" i="12"/>
  <c r="M300" i="12"/>
  <c r="M301" i="12"/>
  <c r="M302" i="12"/>
  <c r="M305" i="12"/>
  <c r="M306" i="12"/>
  <c r="M307" i="12"/>
  <c r="M308" i="12"/>
  <c r="M309" i="12"/>
  <c r="M310" i="12"/>
  <c r="M311" i="12"/>
  <c r="M312" i="12"/>
  <c r="M313" i="12"/>
  <c r="M314" i="12"/>
  <c r="M315" i="12"/>
  <c r="M318" i="12"/>
  <c r="M319" i="12"/>
  <c r="M320" i="12"/>
  <c r="M321" i="12"/>
  <c r="M322" i="12"/>
  <c r="M323" i="12"/>
  <c r="M324" i="12"/>
  <c r="M325" i="12"/>
  <c r="M326" i="12"/>
  <c r="M327" i="12"/>
  <c r="M328" i="12"/>
  <c r="M329" i="12"/>
  <c r="M330" i="12"/>
  <c r="M331" i="12"/>
  <c r="M332" i="12"/>
  <c r="M333" i="12"/>
  <c r="M334" i="12"/>
  <c r="M335" i="12"/>
  <c r="M336" i="12"/>
  <c r="M337" i="12"/>
  <c r="M338" i="12"/>
  <c r="M339" i="12"/>
  <c r="M360" i="12"/>
  <c r="M10" i="12"/>
  <c r="M11" i="12"/>
  <c r="M408" i="12"/>
  <c r="M406" i="12" s="1"/>
  <c r="M409" i="12"/>
  <c r="M410" i="12"/>
  <c r="M411" i="12"/>
  <c r="M412" i="12"/>
  <c r="M413" i="12"/>
  <c r="M414" i="12"/>
  <c r="M415" i="12"/>
  <c r="M416" i="12"/>
  <c r="M417" i="12"/>
  <c r="M418" i="12"/>
  <c r="M419" i="12"/>
  <c r="M420" i="12"/>
  <c r="M421" i="12"/>
  <c r="M423" i="12"/>
  <c r="M424" i="12"/>
  <c r="M425" i="12"/>
  <c r="M426" i="12"/>
  <c r="M427" i="12"/>
  <c r="M429" i="12"/>
  <c r="M430" i="12"/>
  <c r="M433" i="12"/>
  <c r="M434" i="12"/>
  <c r="M435" i="12"/>
  <c r="M436" i="12"/>
  <c r="M437" i="12"/>
  <c r="M438" i="12"/>
  <c r="M439" i="12"/>
  <c r="M440" i="12"/>
  <c r="M441" i="12"/>
  <c r="M442" i="12"/>
  <c r="M443" i="12"/>
  <c r="M444" i="12"/>
  <c r="M445" i="12"/>
  <c r="M446" i="12"/>
  <c r="M447" i="12"/>
  <c r="M448" i="12"/>
  <c r="M450" i="12"/>
  <c r="M451" i="12"/>
  <c r="M452" i="12"/>
  <c r="M453" i="12"/>
  <c r="M456" i="12"/>
  <c r="M457" i="12"/>
  <c r="M458" i="12"/>
  <c r="M459" i="12"/>
  <c r="M460" i="12"/>
  <c r="M461" i="12"/>
  <c r="M462" i="12"/>
  <c r="M463" i="12"/>
  <c r="M464" i="12"/>
  <c r="M465" i="12"/>
  <c r="M466" i="12"/>
  <c r="M469" i="12"/>
  <c r="M470" i="12"/>
  <c r="M468" i="12" s="1"/>
  <c r="M471" i="12"/>
  <c r="M473" i="12"/>
  <c r="M474" i="12"/>
  <c r="M475" i="12"/>
  <c r="M477" i="12"/>
  <c r="M480" i="12"/>
  <c r="M481" i="12"/>
  <c r="M482" i="12"/>
  <c r="M484" i="12"/>
  <c r="M485" i="12"/>
  <c r="M487" i="12"/>
  <c r="M488" i="12"/>
  <c r="M491" i="12"/>
  <c r="M492" i="12"/>
  <c r="M493" i="12"/>
  <c r="M494" i="12"/>
  <c r="M495" i="12"/>
  <c r="M496" i="12"/>
  <c r="M497" i="12"/>
  <c r="M498" i="12"/>
  <c r="M499" i="12"/>
  <c r="M500" i="12"/>
  <c r="M501" i="12"/>
  <c r="M502" i="12"/>
  <c r="M503" i="12"/>
  <c r="M504" i="12"/>
  <c r="M505" i="12"/>
  <c r="M506" i="12"/>
  <c r="M507" i="12"/>
  <c r="M508" i="12"/>
  <c r="M523" i="12"/>
  <c r="M407" i="12"/>
  <c r="M479" i="12" l="1"/>
  <c r="M490" i="12"/>
  <c r="M432" i="12"/>
  <c r="M455" i="12"/>
  <c r="M522" i="12" l="1"/>
  <c r="K185" i="12" l="1"/>
  <c r="K290" i="12" l="1"/>
  <c r="K93" i="12" l="1"/>
  <c r="M93" i="12" s="1"/>
  <c r="K494" i="12" l="1"/>
  <c r="K495" i="12"/>
  <c r="K497" i="12"/>
  <c r="K498" i="12"/>
  <c r="K499" i="12"/>
  <c r="K500" i="12"/>
  <c r="K311" i="12" l="1"/>
  <c r="K312" i="12"/>
  <c r="K335" i="12"/>
  <c r="K336" i="12"/>
  <c r="K337" i="12"/>
  <c r="K354" i="12"/>
  <c r="M354" i="12" s="1"/>
  <c r="K357" i="12"/>
  <c r="M357" i="12" s="1"/>
  <c r="K358" i="12"/>
  <c r="M358" i="12" s="1"/>
  <c r="K248" i="12"/>
  <c r="M248" i="12" s="1"/>
  <c r="K10" i="12"/>
  <c r="K11" i="12"/>
  <c r="K60" i="12"/>
  <c r="M60" i="12" s="1"/>
  <c r="K117" i="12"/>
  <c r="M117" i="12" s="1"/>
  <c r="H487" i="12" l="1"/>
  <c r="H484" i="12"/>
  <c r="H479" i="12"/>
  <c r="H473" i="12"/>
  <c r="H468" i="12"/>
  <c r="H455" i="12"/>
  <c r="H450" i="12"/>
  <c r="H432" i="12"/>
  <c r="H429" i="12"/>
  <c r="H396" i="12"/>
  <c r="H392" i="12"/>
  <c r="H386" i="12"/>
  <c r="H364" i="12"/>
  <c r="H317" i="12"/>
  <c r="H367" i="12"/>
  <c r="H376" i="12"/>
  <c r="H373" i="12"/>
  <c r="H382" i="12"/>
  <c r="H304" i="12"/>
  <c r="H299" i="12"/>
  <c r="H278" i="12" l="1"/>
  <c r="H275" i="12"/>
  <c r="H270" i="12"/>
  <c r="H265" i="12"/>
  <c r="H261" i="12"/>
  <c r="H255" i="12"/>
  <c r="H235" i="12"/>
  <c r="H228" i="12"/>
  <c r="H217" i="12"/>
  <c r="H224" i="12"/>
  <c r="H207" i="12" l="1"/>
  <c r="H203" i="12"/>
  <c r="H423" i="12" l="1"/>
  <c r="H197" i="12"/>
  <c r="H191" i="12"/>
  <c r="H168" i="12"/>
  <c r="H506" i="12"/>
  <c r="H523" i="12" s="1"/>
  <c r="H187" i="12"/>
  <c r="H183" i="12"/>
  <c r="H163" i="12"/>
  <c r="H177" i="12"/>
  <c r="H172" i="12"/>
  <c r="H406" i="12"/>
  <c r="H157" i="12"/>
  <c r="H104" i="12"/>
  <c r="H490" i="12" l="1"/>
  <c r="H190" i="12"/>
  <c r="H101" i="12"/>
  <c r="H402" i="12" l="1"/>
  <c r="H521" i="12" s="1"/>
  <c r="H522" i="12"/>
  <c r="H512" i="12"/>
  <c r="H511" i="12" l="1"/>
  <c r="H524" i="12"/>
  <c r="H501" i="12"/>
  <c r="H518" i="12" s="1"/>
  <c r="H91" i="12"/>
  <c r="H51" i="12" l="1"/>
  <c r="H44" i="12"/>
  <c r="H41" i="12"/>
  <c r="H88" i="12"/>
  <c r="H98" i="12" s="1"/>
  <c r="H517" i="12" s="1"/>
  <c r="H510" i="12" s="1"/>
  <c r="H34" i="12"/>
  <c r="H26" i="12"/>
  <c r="H10" i="12"/>
  <c r="H13" i="12"/>
  <c r="H16" i="12"/>
  <c r="H8" i="12" l="1"/>
  <c r="H24" i="12"/>
  <c r="H84" i="12" s="1"/>
  <c r="H516" i="12" s="1"/>
  <c r="G461" i="12"/>
  <c r="G339" i="12"/>
  <c r="G252" i="12"/>
  <c r="G195" i="12"/>
  <c r="G160" i="12"/>
  <c r="I461" i="12" l="1"/>
  <c r="K461" i="12"/>
  <c r="I339" i="12"/>
  <c r="K339" i="12"/>
  <c r="I160" i="12"/>
  <c r="K160" i="12"/>
  <c r="M160" i="12" s="1"/>
  <c r="I195" i="12"/>
  <c r="K195" i="12"/>
  <c r="M195" i="12" s="1"/>
  <c r="I252" i="12"/>
  <c r="K252" i="12"/>
  <c r="M252" i="12" s="1"/>
  <c r="M235" i="12" s="1"/>
  <c r="H519" i="12"/>
  <c r="H509" i="12"/>
  <c r="H513" i="12" s="1"/>
  <c r="E441" i="12" l="1"/>
  <c r="G441" i="12" l="1"/>
  <c r="E462" i="12"/>
  <c r="E496" i="12"/>
  <c r="I441" i="12" l="1"/>
  <c r="K441" i="12"/>
  <c r="G496" i="12"/>
  <c r="G462" i="12"/>
  <c r="E282" i="12"/>
  <c r="G282" i="12" s="1"/>
  <c r="I496" i="12" l="1"/>
  <c r="K496" i="12"/>
  <c r="I462" i="12"/>
  <c r="K462" i="12"/>
  <c r="I282" i="12"/>
  <c r="K282" i="12"/>
  <c r="M282" i="12" s="1"/>
  <c r="E414" i="12"/>
  <c r="E14" i="12"/>
  <c r="E17" i="12"/>
  <c r="E18" i="12"/>
  <c r="E19" i="12"/>
  <c r="E20" i="12"/>
  <c r="E21" i="12"/>
  <c r="E22" i="12"/>
  <c r="E27" i="12"/>
  <c r="E28" i="12"/>
  <c r="E29" i="12"/>
  <c r="E30" i="12"/>
  <c r="E31" i="12"/>
  <c r="E32" i="12"/>
  <c r="E35" i="12"/>
  <c r="E36" i="12"/>
  <c r="E37" i="12"/>
  <c r="E38" i="12"/>
  <c r="E39" i="12"/>
  <c r="E42" i="12"/>
  <c r="E45" i="12"/>
  <c r="E46" i="12"/>
  <c r="E47" i="12"/>
  <c r="E48" i="12"/>
  <c r="E49" i="12"/>
  <c r="E52" i="12"/>
  <c r="E53" i="12"/>
  <c r="E54" i="12"/>
  <c r="E55" i="12"/>
  <c r="E56" i="12"/>
  <c r="E57" i="12"/>
  <c r="E58" i="12"/>
  <c r="E59" i="12"/>
  <c r="E61" i="12"/>
  <c r="E62" i="12"/>
  <c r="E63" i="12"/>
  <c r="E64" i="12"/>
  <c r="E65" i="12"/>
  <c r="E66" i="12"/>
  <c r="E67" i="12"/>
  <c r="E68" i="12"/>
  <c r="E69" i="12"/>
  <c r="E70" i="12"/>
  <c r="E71" i="12"/>
  <c r="E72" i="12"/>
  <c r="E73" i="12"/>
  <c r="E74" i="12"/>
  <c r="E75" i="12"/>
  <c r="E76" i="12"/>
  <c r="E77" i="12"/>
  <c r="E78" i="12"/>
  <c r="E79" i="12"/>
  <c r="E80" i="12"/>
  <c r="E81" i="12"/>
  <c r="E82" i="12"/>
  <c r="E89" i="12"/>
  <c r="E92" i="12"/>
  <c r="E94" i="12"/>
  <c r="E95" i="12"/>
  <c r="E96" i="12"/>
  <c r="E102" i="12"/>
  <c r="G102" i="12" s="1"/>
  <c r="E103" i="12"/>
  <c r="G103" i="12" s="1"/>
  <c r="E105" i="12"/>
  <c r="E106" i="12"/>
  <c r="E107" i="12"/>
  <c r="E108" i="12"/>
  <c r="E109" i="12"/>
  <c r="E110" i="12"/>
  <c r="E111" i="12"/>
  <c r="G111" i="12" s="1"/>
  <c r="K111" i="12" s="1"/>
  <c r="M111" i="12" s="1"/>
  <c r="E112" i="12"/>
  <c r="E113" i="12"/>
  <c r="E114" i="12"/>
  <c r="E115" i="12"/>
  <c r="E116" i="12"/>
  <c r="E118" i="12"/>
  <c r="E119" i="12"/>
  <c r="E120" i="12"/>
  <c r="E121" i="12"/>
  <c r="E122" i="12"/>
  <c r="E123" i="12"/>
  <c r="E124" i="12"/>
  <c r="E125" i="12"/>
  <c r="E126" i="12"/>
  <c r="E127" i="12"/>
  <c r="E128" i="12"/>
  <c r="E129" i="12"/>
  <c r="E130" i="12"/>
  <c r="E131" i="12"/>
  <c r="G131" i="12" s="1"/>
  <c r="E132" i="12"/>
  <c r="G132" i="12" s="1"/>
  <c r="E133" i="12"/>
  <c r="E134" i="12"/>
  <c r="E135" i="12"/>
  <c r="E136" i="12"/>
  <c r="E137" i="12"/>
  <c r="E138" i="12"/>
  <c r="E139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G151" i="12" s="1"/>
  <c r="E152" i="12"/>
  <c r="E153" i="12"/>
  <c r="E154" i="12"/>
  <c r="E155" i="12"/>
  <c r="G155" i="12" s="1"/>
  <c r="E158" i="12"/>
  <c r="E159" i="12"/>
  <c r="G159" i="12" s="1"/>
  <c r="E161" i="12"/>
  <c r="E164" i="12"/>
  <c r="E165" i="12"/>
  <c r="E166" i="12"/>
  <c r="E169" i="12"/>
  <c r="E170" i="12"/>
  <c r="E173" i="12"/>
  <c r="E174" i="12"/>
  <c r="E175" i="12"/>
  <c r="E178" i="12"/>
  <c r="G178" i="12" s="1"/>
  <c r="E179" i="12"/>
  <c r="G179" i="12" s="1"/>
  <c r="E180" i="12"/>
  <c r="G180" i="12" s="1"/>
  <c r="E181" i="12"/>
  <c r="G181" i="12" s="1"/>
  <c r="E184" i="12"/>
  <c r="E188" i="12"/>
  <c r="E192" i="12"/>
  <c r="G192" i="12" s="1"/>
  <c r="E193" i="12"/>
  <c r="G193" i="12" s="1"/>
  <c r="K193" i="12" s="1"/>
  <c r="M193" i="12" s="1"/>
  <c r="E194" i="12"/>
  <c r="E196" i="12"/>
  <c r="E198" i="12"/>
  <c r="E199" i="12"/>
  <c r="E200" i="12"/>
  <c r="E201" i="12"/>
  <c r="E204" i="12"/>
  <c r="E205" i="12"/>
  <c r="E208" i="12"/>
  <c r="E209" i="12"/>
  <c r="E210" i="12"/>
  <c r="E211" i="12"/>
  <c r="E212" i="12"/>
  <c r="G212" i="12" s="1"/>
  <c r="K212" i="12" s="1"/>
  <c r="E213" i="12"/>
  <c r="E214" i="12"/>
  <c r="E215" i="12"/>
  <c r="E218" i="12"/>
  <c r="E219" i="12"/>
  <c r="E220" i="12"/>
  <c r="E221" i="12"/>
  <c r="E222" i="12"/>
  <c r="E225" i="12"/>
  <c r="E229" i="12"/>
  <c r="E230" i="12"/>
  <c r="E231" i="12"/>
  <c r="E232" i="12"/>
  <c r="E233" i="12"/>
  <c r="E236" i="12"/>
  <c r="E237" i="12"/>
  <c r="E238" i="12"/>
  <c r="E239" i="12"/>
  <c r="E240" i="12"/>
  <c r="E241" i="12"/>
  <c r="E242" i="12"/>
  <c r="E243" i="12"/>
  <c r="E244" i="12"/>
  <c r="E245" i="12"/>
  <c r="G245" i="12" s="1"/>
  <c r="K245" i="12" s="1"/>
  <c r="M245" i="12" s="1"/>
  <c r="E246" i="12"/>
  <c r="G246" i="12" s="1"/>
  <c r="E249" i="12"/>
  <c r="E250" i="12"/>
  <c r="E251" i="12"/>
  <c r="G251" i="12" s="1"/>
  <c r="K251" i="12" s="1"/>
  <c r="M251" i="12" s="1"/>
  <c r="E253" i="12"/>
  <c r="E256" i="12"/>
  <c r="E257" i="12"/>
  <c r="E258" i="12"/>
  <c r="E259" i="12"/>
  <c r="E262" i="12"/>
  <c r="E263" i="12"/>
  <c r="E266" i="12"/>
  <c r="E267" i="12"/>
  <c r="G267" i="12" s="1"/>
  <c r="E268" i="12"/>
  <c r="E271" i="12"/>
  <c r="E272" i="12"/>
  <c r="E273" i="12"/>
  <c r="E276" i="12"/>
  <c r="E279" i="12"/>
  <c r="E280" i="12"/>
  <c r="G280" i="12" s="1"/>
  <c r="K280" i="12" s="1"/>
  <c r="M280" i="12" s="1"/>
  <c r="E281" i="12"/>
  <c r="G281" i="12" s="1"/>
  <c r="E283" i="12"/>
  <c r="G283" i="12" s="1"/>
  <c r="E284" i="12"/>
  <c r="G284" i="12" s="1"/>
  <c r="K284" i="12" s="1"/>
  <c r="M284" i="12" s="1"/>
  <c r="E285" i="12"/>
  <c r="G285" i="12" s="1"/>
  <c r="E286" i="12"/>
  <c r="G286" i="12" s="1"/>
  <c r="E287" i="12"/>
  <c r="G287" i="12" s="1"/>
  <c r="E288" i="12"/>
  <c r="G288" i="12" s="1"/>
  <c r="E289" i="12"/>
  <c r="G289" i="12" s="1"/>
  <c r="K289" i="12" s="1"/>
  <c r="M289" i="12" s="1"/>
  <c r="E291" i="12"/>
  <c r="G291" i="12" s="1"/>
  <c r="E292" i="12"/>
  <c r="G292" i="12" s="1"/>
  <c r="E293" i="12"/>
  <c r="G293" i="12" s="1"/>
  <c r="E294" i="12"/>
  <c r="G294" i="12" s="1"/>
  <c r="E295" i="12"/>
  <c r="G295" i="12" s="1"/>
  <c r="E296" i="12"/>
  <c r="G296" i="12" s="1"/>
  <c r="E297" i="12"/>
  <c r="G297" i="12" s="1"/>
  <c r="E300" i="12"/>
  <c r="E301" i="12"/>
  <c r="E302" i="12"/>
  <c r="E305" i="12"/>
  <c r="G305" i="12" s="1"/>
  <c r="E306" i="12"/>
  <c r="G306" i="12" s="1"/>
  <c r="E307" i="12"/>
  <c r="G307" i="12" s="1"/>
  <c r="E308" i="12"/>
  <c r="G308" i="12" s="1"/>
  <c r="E309" i="12"/>
  <c r="G309" i="12" s="1"/>
  <c r="K309" i="12" s="1"/>
  <c r="E310" i="12"/>
  <c r="G310" i="12" s="1"/>
  <c r="K310" i="12" s="1"/>
  <c r="E313" i="12"/>
  <c r="G313" i="12" s="1"/>
  <c r="E314" i="12"/>
  <c r="G314" i="12" s="1"/>
  <c r="K314" i="12" s="1"/>
  <c r="E315" i="12"/>
  <c r="G315" i="12" s="1"/>
  <c r="K315" i="12" s="1"/>
  <c r="E318" i="12"/>
  <c r="E319" i="12"/>
  <c r="E320" i="12"/>
  <c r="E321" i="12"/>
  <c r="E322" i="12"/>
  <c r="G322" i="12" s="1"/>
  <c r="E323" i="12"/>
  <c r="G323" i="12" s="1"/>
  <c r="E324" i="12"/>
  <c r="E325" i="12"/>
  <c r="E326" i="12"/>
  <c r="E327" i="12"/>
  <c r="G327" i="12" s="1"/>
  <c r="K327" i="12" s="1"/>
  <c r="E328" i="12"/>
  <c r="E329" i="12"/>
  <c r="E330" i="12"/>
  <c r="E331" i="12"/>
  <c r="E332" i="12"/>
  <c r="E333" i="12"/>
  <c r="G333" i="12" s="1"/>
  <c r="E334" i="12"/>
  <c r="E338" i="12"/>
  <c r="E340" i="12"/>
  <c r="G340" i="12" s="1"/>
  <c r="K340" i="12" s="1"/>
  <c r="M340" i="12" s="1"/>
  <c r="E342" i="12"/>
  <c r="G342" i="12" s="1"/>
  <c r="E343" i="12"/>
  <c r="G343" i="12" s="1"/>
  <c r="E344" i="12"/>
  <c r="G344" i="12" s="1"/>
  <c r="E345" i="12"/>
  <c r="G345" i="12" s="1"/>
  <c r="E346" i="12"/>
  <c r="G346" i="12" s="1"/>
  <c r="E347" i="12"/>
  <c r="G347" i="12" s="1"/>
  <c r="E348" i="12"/>
  <c r="G348" i="12" s="1"/>
  <c r="E349" i="12"/>
  <c r="G349" i="12" s="1"/>
  <c r="E350" i="12"/>
  <c r="G350" i="12" s="1"/>
  <c r="E351" i="12"/>
  <c r="G351" i="12" s="1"/>
  <c r="E352" i="12"/>
  <c r="G352" i="12" s="1"/>
  <c r="E353" i="12"/>
  <c r="G353" i="12" s="1"/>
  <c r="E355" i="12"/>
  <c r="G355" i="12" s="1"/>
  <c r="E356" i="12"/>
  <c r="G356" i="12" s="1"/>
  <c r="E359" i="12"/>
  <c r="G359" i="12" s="1"/>
  <c r="E361" i="12"/>
  <c r="G361" i="12" s="1"/>
  <c r="E362" i="12"/>
  <c r="G362" i="12" s="1"/>
  <c r="E365" i="12"/>
  <c r="E368" i="12"/>
  <c r="G368" i="12" s="1"/>
  <c r="E369" i="12"/>
  <c r="E370" i="12"/>
  <c r="E371" i="12"/>
  <c r="E374" i="12"/>
  <c r="E377" i="12"/>
  <c r="G377" i="12" s="1"/>
  <c r="E378" i="12"/>
  <c r="E379" i="12"/>
  <c r="E380" i="12"/>
  <c r="E383" i="12"/>
  <c r="E384" i="12"/>
  <c r="E387" i="12"/>
  <c r="G387" i="12" s="1"/>
  <c r="E388" i="12"/>
  <c r="E389" i="12"/>
  <c r="E390" i="12"/>
  <c r="E393" i="12"/>
  <c r="E394" i="12"/>
  <c r="E397" i="12"/>
  <c r="E398" i="12"/>
  <c r="E399" i="12"/>
  <c r="E400" i="12"/>
  <c r="E407" i="12"/>
  <c r="E408" i="12"/>
  <c r="E409" i="12"/>
  <c r="E410" i="12"/>
  <c r="E411" i="12"/>
  <c r="E412" i="12"/>
  <c r="E413" i="12"/>
  <c r="E415" i="12"/>
  <c r="E416" i="12"/>
  <c r="E417" i="12"/>
  <c r="E418" i="12"/>
  <c r="E419" i="12"/>
  <c r="E420" i="12"/>
  <c r="E421" i="12"/>
  <c r="E424" i="12"/>
  <c r="E425" i="12"/>
  <c r="E426" i="12"/>
  <c r="E427" i="12"/>
  <c r="E430" i="12"/>
  <c r="E433" i="12"/>
  <c r="E434" i="12"/>
  <c r="E435" i="12"/>
  <c r="E436" i="12"/>
  <c r="E437" i="12"/>
  <c r="E440" i="12"/>
  <c r="E442" i="12"/>
  <c r="E443" i="12"/>
  <c r="E444" i="12"/>
  <c r="E445" i="12"/>
  <c r="E446" i="12"/>
  <c r="E447" i="12"/>
  <c r="E448" i="12"/>
  <c r="E451" i="12"/>
  <c r="E452" i="12"/>
  <c r="E453" i="12"/>
  <c r="E456" i="12"/>
  <c r="E457" i="12"/>
  <c r="E458" i="12"/>
  <c r="E459" i="12"/>
  <c r="E463" i="12"/>
  <c r="E464" i="12"/>
  <c r="E465" i="12"/>
  <c r="E466" i="12"/>
  <c r="E469" i="12"/>
  <c r="E470" i="12"/>
  <c r="E471" i="12"/>
  <c r="E474" i="12"/>
  <c r="E475" i="12"/>
  <c r="E477" i="12"/>
  <c r="E480" i="12"/>
  <c r="E481" i="12"/>
  <c r="E485" i="12"/>
  <c r="E488" i="12"/>
  <c r="E493" i="12"/>
  <c r="G493" i="12" s="1"/>
  <c r="E504" i="12"/>
  <c r="E11" i="12"/>
  <c r="G11" i="12" s="1"/>
  <c r="I493" i="12" l="1"/>
  <c r="K493" i="12"/>
  <c r="I377" i="12"/>
  <c r="K377" i="12"/>
  <c r="M377" i="12" s="1"/>
  <c r="I361" i="12"/>
  <c r="K361" i="12"/>
  <c r="M361" i="12" s="1"/>
  <c r="I368" i="12"/>
  <c r="K368" i="12"/>
  <c r="M368" i="12" s="1"/>
  <c r="I359" i="12"/>
  <c r="K359" i="12"/>
  <c r="M359" i="12" s="1"/>
  <c r="I352" i="12"/>
  <c r="K352" i="12"/>
  <c r="M352" i="12" s="1"/>
  <c r="I348" i="12"/>
  <c r="K348" i="12"/>
  <c r="M348" i="12" s="1"/>
  <c r="I353" i="12"/>
  <c r="K353" i="12"/>
  <c r="M353" i="12" s="1"/>
  <c r="I387" i="12"/>
  <c r="K387" i="12"/>
  <c r="M387" i="12" s="1"/>
  <c r="I356" i="12"/>
  <c r="K356" i="12"/>
  <c r="M356" i="12" s="1"/>
  <c r="I351" i="12"/>
  <c r="K351" i="12"/>
  <c r="M351" i="12" s="1"/>
  <c r="I349" i="12"/>
  <c r="K349" i="12"/>
  <c r="M349" i="12" s="1"/>
  <c r="I362" i="12"/>
  <c r="K362" i="12"/>
  <c r="M362" i="12" s="1"/>
  <c r="I355" i="12"/>
  <c r="K355" i="12"/>
  <c r="M355" i="12" s="1"/>
  <c r="I350" i="12"/>
  <c r="K350" i="12"/>
  <c r="M350" i="12" s="1"/>
  <c r="I345" i="12"/>
  <c r="K345" i="12"/>
  <c r="M345" i="12" s="1"/>
  <c r="I308" i="12"/>
  <c r="K308" i="12"/>
  <c r="I292" i="12"/>
  <c r="K292" i="12"/>
  <c r="I180" i="12"/>
  <c r="K180" i="12"/>
  <c r="M180" i="12" s="1"/>
  <c r="I159" i="12"/>
  <c r="K159" i="12"/>
  <c r="M159" i="12" s="1"/>
  <c r="I103" i="12"/>
  <c r="K103" i="12"/>
  <c r="M103" i="12" s="1"/>
  <c r="I344" i="12"/>
  <c r="K344" i="12"/>
  <c r="M344" i="12" s="1"/>
  <c r="I323" i="12"/>
  <c r="K323" i="12"/>
  <c r="I313" i="12"/>
  <c r="K313" i="12"/>
  <c r="I307" i="12"/>
  <c r="K307" i="12"/>
  <c r="I295" i="12"/>
  <c r="K295" i="12"/>
  <c r="I291" i="12"/>
  <c r="K291" i="12"/>
  <c r="M291" i="12" s="1"/>
  <c r="I286" i="12"/>
  <c r="K286" i="12"/>
  <c r="M286" i="12" s="1"/>
  <c r="I281" i="12"/>
  <c r="K281" i="12"/>
  <c r="M281" i="12" s="1"/>
  <c r="I267" i="12"/>
  <c r="K267" i="12"/>
  <c r="M267" i="12" s="1"/>
  <c r="I246" i="12"/>
  <c r="K246" i="12"/>
  <c r="M246" i="12" s="1"/>
  <c r="I179" i="12"/>
  <c r="K179" i="12"/>
  <c r="M179" i="12" s="1"/>
  <c r="I132" i="12"/>
  <c r="K132" i="12"/>
  <c r="M132" i="12" s="1"/>
  <c r="I102" i="12"/>
  <c r="K102" i="12"/>
  <c r="M102" i="12" s="1"/>
  <c r="I287" i="12"/>
  <c r="K287" i="12"/>
  <c r="M287" i="12" s="1"/>
  <c r="I347" i="12"/>
  <c r="K347" i="12"/>
  <c r="M347" i="12" s="1"/>
  <c r="I178" i="12"/>
  <c r="K178" i="12"/>
  <c r="M178" i="12" s="1"/>
  <c r="I155" i="12"/>
  <c r="K155" i="12"/>
  <c r="M155" i="12" s="1"/>
  <c r="I151" i="12"/>
  <c r="K151" i="12"/>
  <c r="M151" i="12" s="1"/>
  <c r="I131" i="12"/>
  <c r="K131" i="12"/>
  <c r="M131" i="12" s="1"/>
  <c r="I296" i="12"/>
  <c r="K296" i="12"/>
  <c r="I283" i="12"/>
  <c r="K283" i="12"/>
  <c r="M283" i="12" s="1"/>
  <c r="I192" i="12"/>
  <c r="K192" i="12"/>
  <c r="M192" i="12" s="1"/>
  <c r="I343" i="12"/>
  <c r="K343" i="12"/>
  <c r="M343" i="12" s="1"/>
  <c r="I322" i="12"/>
  <c r="K322" i="12"/>
  <c r="I306" i="12"/>
  <c r="K306" i="12"/>
  <c r="I294" i="12"/>
  <c r="K294" i="12"/>
  <c r="I285" i="12"/>
  <c r="K285" i="12"/>
  <c r="M285" i="12" s="1"/>
  <c r="I346" i="12"/>
  <c r="K346" i="12"/>
  <c r="M346" i="12" s="1"/>
  <c r="I342" i="12"/>
  <c r="K342" i="12"/>
  <c r="M342" i="12" s="1"/>
  <c r="I333" i="12"/>
  <c r="K333" i="12"/>
  <c r="I305" i="12"/>
  <c r="K305" i="12"/>
  <c r="I297" i="12"/>
  <c r="K297" i="12"/>
  <c r="I293" i="12"/>
  <c r="K293" i="12"/>
  <c r="I288" i="12"/>
  <c r="K288" i="12"/>
  <c r="M288" i="12" s="1"/>
  <c r="I181" i="12"/>
  <c r="K181" i="12"/>
  <c r="M181" i="12" s="1"/>
  <c r="I310" i="12"/>
  <c r="I315" i="12"/>
  <c r="I309" i="12"/>
  <c r="I314" i="12"/>
  <c r="G10" i="12"/>
  <c r="I10" i="12" s="1"/>
  <c r="I11" i="12"/>
  <c r="I327" i="12"/>
  <c r="I289" i="12"/>
  <c r="I280" i="12"/>
  <c r="I245" i="12"/>
  <c r="I284" i="12"/>
  <c r="I193" i="12"/>
  <c r="I111" i="12"/>
  <c r="G485" i="12"/>
  <c r="G469" i="12"/>
  <c r="G448" i="12"/>
  <c r="G437" i="12"/>
  <c r="G419" i="12"/>
  <c r="G410" i="12"/>
  <c r="G400" i="12"/>
  <c r="G388" i="12"/>
  <c r="G380" i="12"/>
  <c r="G374" i="12"/>
  <c r="K374" i="12" s="1"/>
  <c r="M374" i="12" s="1"/>
  <c r="G319" i="12"/>
  <c r="G301" i="12"/>
  <c r="G273" i="12"/>
  <c r="G259" i="12"/>
  <c r="G253" i="12"/>
  <c r="G242" i="12"/>
  <c r="G238" i="12"/>
  <c r="G225" i="12"/>
  <c r="G219" i="12"/>
  <c r="G209" i="12"/>
  <c r="G201" i="12"/>
  <c r="G188" i="12"/>
  <c r="G173" i="12"/>
  <c r="G158" i="12"/>
  <c r="K158" i="12" s="1"/>
  <c r="M158" i="12" s="1"/>
  <c r="G148" i="12"/>
  <c r="G140" i="12"/>
  <c r="G128" i="12"/>
  <c r="G120" i="12"/>
  <c r="G115" i="12"/>
  <c r="G80" i="12"/>
  <c r="G68" i="12"/>
  <c r="G27" i="12"/>
  <c r="G504" i="12"/>
  <c r="G466" i="12"/>
  <c r="G453" i="12"/>
  <c r="G443" i="12"/>
  <c r="G424" i="12"/>
  <c r="G413" i="12"/>
  <c r="G393" i="12"/>
  <c r="G488" i="12"/>
  <c r="G477" i="12"/>
  <c r="G470" i="12"/>
  <c r="G464" i="12"/>
  <c r="G457" i="12"/>
  <c r="G451" i="12"/>
  <c r="G445" i="12"/>
  <c r="G440" i="12"/>
  <c r="G434" i="12"/>
  <c r="G426" i="12"/>
  <c r="G420" i="12"/>
  <c r="G416" i="12"/>
  <c r="G411" i="12"/>
  <c r="G407" i="12"/>
  <c r="G397" i="12"/>
  <c r="G389" i="12"/>
  <c r="G383" i="12"/>
  <c r="G369" i="12"/>
  <c r="G332" i="12"/>
  <c r="G328" i="12"/>
  <c r="G324" i="12"/>
  <c r="G320" i="12"/>
  <c r="G302" i="12"/>
  <c r="G276" i="12"/>
  <c r="G268" i="12"/>
  <c r="G262" i="12"/>
  <c r="G256" i="12"/>
  <c r="G249" i="12"/>
  <c r="G243" i="12"/>
  <c r="G239" i="12"/>
  <c r="G233" i="12"/>
  <c r="G229" i="12"/>
  <c r="G220" i="12"/>
  <c r="G214" i="12"/>
  <c r="G210" i="12"/>
  <c r="K210" i="12" s="1"/>
  <c r="M210" i="12" s="1"/>
  <c r="G204" i="12"/>
  <c r="G198" i="12"/>
  <c r="G174" i="12"/>
  <c r="G166" i="12"/>
  <c r="G153" i="12"/>
  <c r="G149" i="12"/>
  <c r="G145" i="12"/>
  <c r="G141" i="12"/>
  <c r="G137" i="12"/>
  <c r="G133" i="12"/>
  <c r="G129" i="12"/>
  <c r="G125" i="12"/>
  <c r="G121" i="12"/>
  <c r="G116" i="12"/>
  <c r="G112" i="12"/>
  <c r="G108" i="12"/>
  <c r="G94" i="12"/>
  <c r="G81" i="12"/>
  <c r="G77" i="12"/>
  <c r="G73" i="12"/>
  <c r="G69" i="12"/>
  <c r="G65" i="12"/>
  <c r="G61" i="12"/>
  <c r="G56" i="12"/>
  <c r="G52" i="12"/>
  <c r="G46" i="12"/>
  <c r="G38" i="12"/>
  <c r="G32" i="12"/>
  <c r="G28" i="12"/>
  <c r="G20" i="12"/>
  <c r="G14" i="12"/>
  <c r="G19" i="12"/>
  <c r="G414" i="12"/>
  <c r="G475" i="12"/>
  <c r="G463" i="12"/>
  <c r="G456" i="12"/>
  <c r="G444" i="12"/>
  <c r="G433" i="12"/>
  <c r="G425" i="12"/>
  <c r="G415" i="12"/>
  <c r="G394" i="12"/>
  <c r="G338" i="12"/>
  <c r="G331" i="12"/>
  <c r="G232" i="12"/>
  <c r="G213" i="12"/>
  <c r="G196" i="12"/>
  <c r="G165" i="12"/>
  <c r="G152" i="12"/>
  <c r="G144" i="12"/>
  <c r="G136" i="12"/>
  <c r="G124" i="12"/>
  <c r="G107" i="12"/>
  <c r="G92" i="12"/>
  <c r="G76" i="12"/>
  <c r="G72" i="12"/>
  <c r="G64" i="12"/>
  <c r="G59" i="12"/>
  <c r="G55" i="12"/>
  <c r="G49" i="12"/>
  <c r="G45" i="12"/>
  <c r="G37" i="12"/>
  <c r="G474" i="12"/>
  <c r="G430" i="12"/>
  <c r="G409" i="12"/>
  <c r="G379" i="12"/>
  <c r="G371" i="12"/>
  <c r="G365" i="12"/>
  <c r="G334" i="12"/>
  <c r="G330" i="12"/>
  <c r="G326" i="12"/>
  <c r="G318" i="12"/>
  <c r="G300" i="12"/>
  <c r="G272" i="12"/>
  <c r="G258" i="12"/>
  <c r="G241" i="12"/>
  <c r="G237" i="12"/>
  <c r="G231" i="12"/>
  <c r="G222" i="12"/>
  <c r="G218" i="12"/>
  <c r="G208" i="12"/>
  <c r="G200" i="12"/>
  <c r="G194" i="12"/>
  <c r="K194" i="12" s="1"/>
  <c r="M194" i="12" s="1"/>
  <c r="G184" i="12"/>
  <c r="G170" i="12"/>
  <c r="G164" i="12"/>
  <c r="G147" i="12"/>
  <c r="G143" i="12"/>
  <c r="G139" i="12"/>
  <c r="G135" i="12"/>
  <c r="G127" i="12"/>
  <c r="G123" i="12"/>
  <c r="G119" i="12"/>
  <c r="G114" i="12"/>
  <c r="G110" i="12"/>
  <c r="G106" i="12"/>
  <c r="G96" i="12"/>
  <c r="G89" i="12"/>
  <c r="K89" i="12" s="1"/>
  <c r="G79" i="12"/>
  <c r="G75" i="12"/>
  <c r="G71" i="12"/>
  <c r="G67" i="12"/>
  <c r="G63" i="12"/>
  <c r="G58" i="12"/>
  <c r="G54" i="12"/>
  <c r="G48" i="12"/>
  <c r="G42" i="12"/>
  <c r="G36" i="12"/>
  <c r="G30" i="12"/>
  <c r="G22" i="12"/>
  <c r="G18" i="12"/>
  <c r="G31" i="12"/>
  <c r="G481" i="12"/>
  <c r="G459" i="12"/>
  <c r="G447" i="12"/>
  <c r="G436" i="12"/>
  <c r="G418" i="12"/>
  <c r="G399" i="12"/>
  <c r="G480" i="12"/>
  <c r="G471" i="12"/>
  <c r="G465" i="12"/>
  <c r="K465" i="12" s="1"/>
  <c r="G458" i="12"/>
  <c r="G452" i="12"/>
  <c r="G446" i="12"/>
  <c r="G442" i="12"/>
  <c r="G435" i="12"/>
  <c r="G427" i="12"/>
  <c r="G421" i="12"/>
  <c r="G417" i="12"/>
  <c r="G412" i="12"/>
  <c r="G408" i="12"/>
  <c r="G398" i="12"/>
  <c r="G390" i="12"/>
  <c r="G384" i="12"/>
  <c r="G378" i="12"/>
  <c r="G370" i="12"/>
  <c r="G329" i="12"/>
  <c r="G325" i="12"/>
  <c r="K325" i="12" s="1"/>
  <c r="G321" i="12"/>
  <c r="G304" i="12"/>
  <c r="I304" i="12" s="1"/>
  <c r="G279" i="12"/>
  <c r="K279" i="12" s="1"/>
  <c r="M279" i="12" s="1"/>
  <c r="G271" i="12"/>
  <c r="G263" i="12"/>
  <c r="G257" i="12"/>
  <c r="G250" i="12"/>
  <c r="G244" i="12"/>
  <c r="G240" i="12"/>
  <c r="G236" i="12"/>
  <c r="G230" i="12"/>
  <c r="G221" i="12"/>
  <c r="G215" i="12"/>
  <c r="G211" i="12"/>
  <c r="G205" i="12"/>
  <c r="G199" i="12"/>
  <c r="G175" i="12"/>
  <c r="G169" i="12"/>
  <c r="G161" i="12"/>
  <c r="G154" i="12"/>
  <c r="G150" i="12"/>
  <c r="G146" i="12"/>
  <c r="G142" i="12"/>
  <c r="G138" i="12"/>
  <c r="G134" i="12"/>
  <c r="G130" i="12"/>
  <c r="G126" i="12"/>
  <c r="G122" i="12"/>
  <c r="G118" i="12"/>
  <c r="G113" i="12"/>
  <c r="G109" i="12"/>
  <c r="G105" i="12"/>
  <c r="G95" i="12"/>
  <c r="G82" i="12"/>
  <c r="G78" i="12"/>
  <c r="G74" i="12"/>
  <c r="G70" i="12"/>
  <c r="G66" i="12"/>
  <c r="G62" i="12"/>
  <c r="G57" i="12"/>
  <c r="G53" i="12"/>
  <c r="G47" i="12"/>
  <c r="G39" i="12"/>
  <c r="G35" i="12"/>
  <c r="G29" i="12"/>
  <c r="G21" i="12"/>
  <c r="G17" i="12"/>
  <c r="G266" i="12"/>
  <c r="K266" i="12" s="1"/>
  <c r="M266" i="12" s="1"/>
  <c r="E265" i="12"/>
  <c r="E501" i="12"/>
  <c r="G501" i="12" s="1"/>
  <c r="E10" i="12"/>
  <c r="E386" i="12"/>
  <c r="E278" i="12"/>
  <c r="E203" i="12"/>
  <c r="E91" i="12"/>
  <c r="E406" i="12"/>
  <c r="E235" i="12"/>
  <c r="E51" i="12"/>
  <c r="E455" i="12"/>
  <c r="M101" i="12" l="1"/>
  <c r="K88" i="12"/>
  <c r="M88" i="12" s="1"/>
  <c r="M89" i="12"/>
  <c r="I481" i="12"/>
  <c r="K481" i="12"/>
  <c r="I501" i="12"/>
  <c r="K501" i="12"/>
  <c r="I477" i="12"/>
  <c r="K477" i="12"/>
  <c r="I504" i="12"/>
  <c r="K504" i="12"/>
  <c r="I485" i="12"/>
  <c r="K485" i="12"/>
  <c r="I480" i="12"/>
  <c r="K480" i="12"/>
  <c r="I488" i="12"/>
  <c r="K488" i="12"/>
  <c r="I427" i="12"/>
  <c r="K427" i="12"/>
  <c r="I452" i="12"/>
  <c r="K452" i="12"/>
  <c r="I447" i="12"/>
  <c r="K447" i="12"/>
  <c r="I474" i="12"/>
  <c r="K474" i="12"/>
  <c r="I433" i="12"/>
  <c r="K433" i="12"/>
  <c r="I475" i="12"/>
  <c r="K475" i="12"/>
  <c r="I434" i="12"/>
  <c r="K434" i="12"/>
  <c r="I457" i="12"/>
  <c r="K457" i="12"/>
  <c r="I443" i="12"/>
  <c r="K443" i="12"/>
  <c r="I437" i="12"/>
  <c r="K437" i="12"/>
  <c r="I421" i="12"/>
  <c r="K421" i="12"/>
  <c r="I471" i="12"/>
  <c r="K471" i="12"/>
  <c r="I425" i="12"/>
  <c r="K425" i="12"/>
  <c r="I435" i="12"/>
  <c r="K435" i="12"/>
  <c r="I458" i="12"/>
  <c r="K458" i="12"/>
  <c r="I459" i="12"/>
  <c r="K459" i="12"/>
  <c r="I444" i="12"/>
  <c r="K444" i="12"/>
  <c r="I440" i="12"/>
  <c r="K440" i="12"/>
  <c r="I464" i="12"/>
  <c r="K464" i="12"/>
  <c r="I453" i="12"/>
  <c r="K453" i="12"/>
  <c r="I448" i="12"/>
  <c r="K448" i="12"/>
  <c r="I446" i="12"/>
  <c r="K446" i="12"/>
  <c r="I436" i="12"/>
  <c r="K436" i="12"/>
  <c r="I430" i="12"/>
  <c r="K430" i="12"/>
  <c r="I463" i="12"/>
  <c r="K463" i="12"/>
  <c r="I426" i="12"/>
  <c r="K426" i="12"/>
  <c r="I451" i="12"/>
  <c r="K451" i="12"/>
  <c r="I424" i="12"/>
  <c r="K424" i="12"/>
  <c r="I419" i="12"/>
  <c r="K419" i="12"/>
  <c r="I417" i="12"/>
  <c r="K417" i="12"/>
  <c r="I442" i="12"/>
  <c r="K442" i="12"/>
  <c r="I418" i="12"/>
  <c r="K418" i="12"/>
  <c r="I456" i="12"/>
  <c r="K456" i="12"/>
  <c r="I420" i="12"/>
  <c r="K420" i="12"/>
  <c r="I445" i="12"/>
  <c r="K445" i="12"/>
  <c r="I470" i="12"/>
  <c r="K470" i="12"/>
  <c r="I466" i="12"/>
  <c r="K466" i="12"/>
  <c r="I469" i="12"/>
  <c r="K469" i="12"/>
  <c r="I370" i="12"/>
  <c r="K370" i="12"/>
  <c r="M370" i="12" s="1"/>
  <c r="I398" i="12"/>
  <c r="K398" i="12"/>
  <c r="M398" i="12" s="1"/>
  <c r="I365" i="12"/>
  <c r="K365" i="12"/>
  <c r="M365" i="12" s="1"/>
  <c r="I369" i="12"/>
  <c r="K369" i="12"/>
  <c r="M369" i="12" s="1"/>
  <c r="I407" i="12"/>
  <c r="K407" i="12"/>
  <c r="I380" i="12"/>
  <c r="K380" i="12"/>
  <c r="M380" i="12" s="1"/>
  <c r="I378" i="12"/>
  <c r="K378" i="12"/>
  <c r="M378" i="12" s="1"/>
  <c r="I408" i="12"/>
  <c r="K408" i="12"/>
  <c r="I371" i="12"/>
  <c r="K371" i="12"/>
  <c r="M371" i="12" s="1"/>
  <c r="I383" i="12"/>
  <c r="K383" i="12"/>
  <c r="M383" i="12" s="1"/>
  <c r="I411" i="12"/>
  <c r="K411" i="12"/>
  <c r="I388" i="12"/>
  <c r="K388" i="12"/>
  <c r="M388" i="12" s="1"/>
  <c r="I384" i="12"/>
  <c r="K384" i="12"/>
  <c r="M384" i="12" s="1"/>
  <c r="I412" i="12"/>
  <c r="K412" i="12"/>
  <c r="I399" i="12"/>
  <c r="K399" i="12"/>
  <c r="M399" i="12" s="1"/>
  <c r="I379" i="12"/>
  <c r="K379" i="12"/>
  <c r="M379" i="12" s="1"/>
  <c r="I394" i="12"/>
  <c r="K394" i="12"/>
  <c r="M394" i="12" s="1"/>
  <c r="I414" i="12"/>
  <c r="K414" i="12"/>
  <c r="I389" i="12"/>
  <c r="K389" i="12"/>
  <c r="M389" i="12" s="1"/>
  <c r="I416" i="12"/>
  <c r="K416" i="12"/>
  <c r="I393" i="12"/>
  <c r="K393" i="12"/>
  <c r="M393" i="12" s="1"/>
  <c r="I400" i="12"/>
  <c r="K400" i="12"/>
  <c r="M400" i="12" s="1"/>
  <c r="I390" i="12"/>
  <c r="K390" i="12"/>
  <c r="M390" i="12" s="1"/>
  <c r="I409" i="12"/>
  <c r="K409" i="12"/>
  <c r="I415" i="12"/>
  <c r="K415" i="12"/>
  <c r="I397" i="12"/>
  <c r="K397" i="12"/>
  <c r="M397" i="12" s="1"/>
  <c r="I413" i="12"/>
  <c r="K413" i="12"/>
  <c r="I410" i="12"/>
  <c r="K410" i="12"/>
  <c r="K278" i="12"/>
  <c r="M278" i="12" s="1"/>
  <c r="I21" i="12"/>
  <c r="K21" i="12"/>
  <c r="M21" i="12" s="1"/>
  <c r="I66" i="12"/>
  <c r="K66" i="12"/>
  <c r="M66" i="12" s="1"/>
  <c r="I113" i="12"/>
  <c r="K113" i="12"/>
  <c r="M113" i="12" s="1"/>
  <c r="I146" i="12"/>
  <c r="K146" i="12"/>
  <c r="M146" i="12" s="1"/>
  <c r="I211" i="12"/>
  <c r="K211" i="12"/>
  <c r="M211" i="12" s="1"/>
  <c r="I257" i="12"/>
  <c r="K257" i="12"/>
  <c r="M257" i="12" s="1"/>
  <c r="I31" i="12"/>
  <c r="K31" i="12"/>
  <c r="M31" i="12" s="1"/>
  <c r="I36" i="12"/>
  <c r="K36" i="12"/>
  <c r="M36" i="12" s="1"/>
  <c r="I58" i="12"/>
  <c r="K58" i="12"/>
  <c r="M58" i="12" s="1"/>
  <c r="I75" i="12"/>
  <c r="K75" i="12"/>
  <c r="M75" i="12" s="1"/>
  <c r="I106" i="12"/>
  <c r="K106" i="12"/>
  <c r="M106" i="12" s="1"/>
  <c r="I123" i="12"/>
  <c r="K123" i="12"/>
  <c r="M123" i="12" s="1"/>
  <c r="I143" i="12"/>
  <c r="K143" i="12"/>
  <c r="M143" i="12" s="1"/>
  <c r="I184" i="12"/>
  <c r="K184" i="12"/>
  <c r="I218" i="12"/>
  <c r="K218" i="12"/>
  <c r="M218" i="12" s="1"/>
  <c r="I241" i="12"/>
  <c r="K241" i="12"/>
  <c r="M241" i="12" s="1"/>
  <c r="I318" i="12"/>
  <c r="K318" i="12"/>
  <c r="I49" i="12"/>
  <c r="K49" i="12"/>
  <c r="M49" i="12" s="1"/>
  <c r="I72" i="12"/>
  <c r="K72" i="12"/>
  <c r="M72" i="12" s="1"/>
  <c r="I124" i="12"/>
  <c r="K124" i="12"/>
  <c r="M124" i="12" s="1"/>
  <c r="I165" i="12"/>
  <c r="K165" i="12"/>
  <c r="M165" i="12" s="1"/>
  <c r="I331" i="12"/>
  <c r="K331" i="12"/>
  <c r="I14" i="12"/>
  <c r="K14" i="12"/>
  <c r="M14" i="12" s="1"/>
  <c r="I38" i="12"/>
  <c r="K38" i="12"/>
  <c r="M38" i="12" s="1"/>
  <c r="I61" i="12"/>
  <c r="K61" i="12"/>
  <c r="M61" i="12" s="1"/>
  <c r="I77" i="12"/>
  <c r="K77" i="12"/>
  <c r="M77" i="12" s="1"/>
  <c r="I112" i="12"/>
  <c r="K112" i="12"/>
  <c r="M112" i="12" s="1"/>
  <c r="I129" i="12"/>
  <c r="K129" i="12"/>
  <c r="M129" i="12" s="1"/>
  <c r="I145" i="12"/>
  <c r="K145" i="12"/>
  <c r="M145" i="12" s="1"/>
  <c r="I174" i="12"/>
  <c r="K174" i="12"/>
  <c r="M174" i="12" s="1"/>
  <c r="I214" i="12"/>
  <c r="K214" i="12"/>
  <c r="M214" i="12" s="1"/>
  <c r="I239" i="12"/>
  <c r="K239" i="12"/>
  <c r="M239" i="12" s="1"/>
  <c r="I262" i="12"/>
  <c r="K262" i="12"/>
  <c r="M262" i="12" s="1"/>
  <c r="I320" i="12"/>
  <c r="K320" i="12"/>
  <c r="I115" i="12"/>
  <c r="K115" i="12"/>
  <c r="M115" i="12" s="1"/>
  <c r="I148" i="12"/>
  <c r="K148" i="12"/>
  <c r="M148" i="12" s="1"/>
  <c r="I201" i="12"/>
  <c r="K201" i="12"/>
  <c r="M201" i="12" s="1"/>
  <c r="I238" i="12"/>
  <c r="K238" i="12"/>
  <c r="M238" i="12" s="1"/>
  <c r="I273" i="12"/>
  <c r="K273" i="12"/>
  <c r="M273" i="12" s="1"/>
  <c r="I29" i="12"/>
  <c r="K29" i="12"/>
  <c r="M29" i="12" s="1"/>
  <c r="I53" i="12"/>
  <c r="K53" i="12"/>
  <c r="M53" i="12" s="1"/>
  <c r="I70" i="12"/>
  <c r="K70" i="12"/>
  <c r="M70" i="12" s="1"/>
  <c r="I95" i="12"/>
  <c r="K95" i="12"/>
  <c r="M95" i="12" s="1"/>
  <c r="I118" i="12"/>
  <c r="K118" i="12"/>
  <c r="M118" i="12" s="1"/>
  <c r="I134" i="12"/>
  <c r="K134" i="12"/>
  <c r="M134" i="12" s="1"/>
  <c r="I150" i="12"/>
  <c r="K150" i="12"/>
  <c r="M150" i="12" s="1"/>
  <c r="I175" i="12"/>
  <c r="K175" i="12"/>
  <c r="M175" i="12" s="1"/>
  <c r="I215" i="12"/>
  <c r="K215" i="12"/>
  <c r="M215" i="12" s="1"/>
  <c r="I240" i="12"/>
  <c r="K240" i="12"/>
  <c r="M240" i="12" s="1"/>
  <c r="I263" i="12"/>
  <c r="K263" i="12"/>
  <c r="M263" i="12" s="1"/>
  <c r="I321" i="12"/>
  <c r="K321" i="12"/>
  <c r="I18" i="12"/>
  <c r="K18" i="12"/>
  <c r="M18" i="12" s="1"/>
  <c r="I42" i="12"/>
  <c r="K42" i="12"/>
  <c r="M42" i="12" s="1"/>
  <c r="I63" i="12"/>
  <c r="K63" i="12"/>
  <c r="M63" i="12" s="1"/>
  <c r="I79" i="12"/>
  <c r="K79" i="12"/>
  <c r="M79" i="12" s="1"/>
  <c r="I110" i="12"/>
  <c r="K110" i="12"/>
  <c r="M110" i="12" s="1"/>
  <c r="I127" i="12"/>
  <c r="K127" i="12"/>
  <c r="M127" i="12" s="1"/>
  <c r="I147" i="12"/>
  <c r="K147" i="12"/>
  <c r="M147" i="12" s="1"/>
  <c r="I222" i="12"/>
  <c r="K222" i="12"/>
  <c r="M222" i="12" s="1"/>
  <c r="I258" i="12"/>
  <c r="K258" i="12"/>
  <c r="M258" i="12" s="1"/>
  <c r="I326" i="12"/>
  <c r="K326" i="12"/>
  <c r="I55" i="12"/>
  <c r="K55" i="12"/>
  <c r="M55" i="12" s="1"/>
  <c r="I76" i="12"/>
  <c r="K76" i="12"/>
  <c r="M76" i="12" s="1"/>
  <c r="I136" i="12"/>
  <c r="K136" i="12"/>
  <c r="M136" i="12" s="1"/>
  <c r="I196" i="12"/>
  <c r="K196" i="12"/>
  <c r="I338" i="12"/>
  <c r="K338" i="12"/>
  <c r="I20" i="12"/>
  <c r="K20" i="12"/>
  <c r="M20" i="12" s="1"/>
  <c r="I46" i="12"/>
  <c r="K46" i="12"/>
  <c r="M46" i="12" s="1"/>
  <c r="I65" i="12"/>
  <c r="K65" i="12"/>
  <c r="M65" i="12" s="1"/>
  <c r="I81" i="12"/>
  <c r="K81" i="12"/>
  <c r="M81" i="12" s="1"/>
  <c r="I116" i="12"/>
  <c r="K116" i="12"/>
  <c r="M116" i="12" s="1"/>
  <c r="I133" i="12"/>
  <c r="K133" i="12"/>
  <c r="M133" i="12" s="1"/>
  <c r="I149" i="12"/>
  <c r="K149" i="12"/>
  <c r="M149" i="12" s="1"/>
  <c r="I198" i="12"/>
  <c r="K198" i="12"/>
  <c r="M198" i="12" s="1"/>
  <c r="I220" i="12"/>
  <c r="K220" i="12"/>
  <c r="M220" i="12" s="1"/>
  <c r="I243" i="12"/>
  <c r="K243" i="12"/>
  <c r="M243" i="12" s="1"/>
  <c r="I268" i="12"/>
  <c r="K268" i="12"/>
  <c r="M268" i="12" s="1"/>
  <c r="I324" i="12"/>
  <c r="K324" i="12"/>
  <c r="I27" i="12"/>
  <c r="K27" i="12"/>
  <c r="M27" i="12" s="1"/>
  <c r="I120" i="12"/>
  <c r="K120" i="12"/>
  <c r="M120" i="12" s="1"/>
  <c r="I209" i="12"/>
  <c r="K209" i="12"/>
  <c r="M209" i="12" s="1"/>
  <c r="M207" i="12" s="1"/>
  <c r="I242" i="12"/>
  <c r="K242" i="12"/>
  <c r="M242" i="12" s="1"/>
  <c r="I301" i="12"/>
  <c r="K301" i="12"/>
  <c r="I122" i="12"/>
  <c r="K122" i="12"/>
  <c r="M122" i="12" s="1"/>
  <c r="I244" i="12"/>
  <c r="K244" i="12"/>
  <c r="M244" i="12" s="1"/>
  <c r="I22" i="12"/>
  <c r="K22" i="12"/>
  <c r="M22" i="12" s="1"/>
  <c r="I48" i="12"/>
  <c r="K48" i="12"/>
  <c r="M48" i="12" s="1"/>
  <c r="I67" i="12"/>
  <c r="K67" i="12"/>
  <c r="M67" i="12" s="1"/>
  <c r="I114" i="12"/>
  <c r="K114" i="12"/>
  <c r="M114" i="12" s="1"/>
  <c r="I135" i="12"/>
  <c r="K135" i="12"/>
  <c r="M135" i="12" s="1"/>
  <c r="I164" i="12"/>
  <c r="K164" i="12"/>
  <c r="M164" i="12" s="1"/>
  <c r="I200" i="12"/>
  <c r="K200" i="12"/>
  <c r="M200" i="12" s="1"/>
  <c r="I231" i="12"/>
  <c r="K231" i="12"/>
  <c r="M231" i="12" s="1"/>
  <c r="I272" i="12"/>
  <c r="K272" i="12"/>
  <c r="M272" i="12" s="1"/>
  <c r="I330" i="12"/>
  <c r="K330" i="12"/>
  <c r="I37" i="12"/>
  <c r="K37" i="12"/>
  <c r="M37" i="12" s="1"/>
  <c r="I59" i="12"/>
  <c r="K59" i="12"/>
  <c r="M59" i="12" s="1"/>
  <c r="I92" i="12"/>
  <c r="K92" i="12"/>
  <c r="M92" i="12" s="1"/>
  <c r="I144" i="12"/>
  <c r="K144" i="12"/>
  <c r="M144" i="12" s="1"/>
  <c r="I213" i="12"/>
  <c r="K213" i="12"/>
  <c r="M213" i="12" s="1"/>
  <c r="I28" i="12"/>
  <c r="K28" i="12"/>
  <c r="M28" i="12" s="1"/>
  <c r="I52" i="12"/>
  <c r="K52" i="12"/>
  <c r="M52" i="12" s="1"/>
  <c r="I69" i="12"/>
  <c r="K69" i="12"/>
  <c r="M69" i="12" s="1"/>
  <c r="I94" i="12"/>
  <c r="K94" i="12"/>
  <c r="M94" i="12" s="1"/>
  <c r="I121" i="12"/>
  <c r="K121" i="12"/>
  <c r="M121" i="12" s="1"/>
  <c r="I137" i="12"/>
  <c r="K137" i="12"/>
  <c r="M137" i="12" s="1"/>
  <c r="I153" i="12"/>
  <c r="K153" i="12"/>
  <c r="M153" i="12" s="1"/>
  <c r="I204" i="12"/>
  <c r="K204" i="12"/>
  <c r="M204" i="12" s="1"/>
  <c r="I229" i="12"/>
  <c r="K229" i="12"/>
  <c r="M229" i="12" s="1"/>
  <c r="I249" i="12"/>
  <c r="K249" i="12"/>
  <c r="M249" i="12" s="1"/>
  <c r="I276" i="12"/>
  <c r="K276" i="12"/>
  <c r="M276" i="12" s="1"/>
  <c r="I328" i="12"/>
  <c r="K328" i="12"/>
  <c r="I68" i="12"/>
  <c r="K68" i="12"/>
  <c r="M68" i="12" s="1"/>
  <c r="I128" i="12"/>
  <c r="K128" i="12"/>
  <c r="M128" i="12" s="1"/>
  <c r="I173" i="12"/>
  <c r="K173" i="12"/>
  <c r="M173" i="12" s="1"/>
  <c r="I219" i="12"/>
  <c r="K219" i="12"/>
  <c r="M219" i="12" s="1"/>
  <c r="I253" i="12"/>
  <c r="K253" i="12"/>
  <c r="M253" i="12" s="1"/>
  <c r="I319" i="12"/>
  <c r="K319" i="12"/>
  <c r="K304" i="12"/>
  <c r="I47" i="12"/>
  <c r="K47" i="12"/>
  <c r="M47" i="12" s="1"/>
  <c r="I82" i="12"/>
  <c r="K82" i="12"/>
  <c r="M82" i="12" s="1"/>
  <c r="M51" i="12" s="1"/>
  <c r="I130" i="12"/>
  <c r="K130" i="12"/>
  <c r="M130" i="12" s="1"/>
  <c r="I169" i="12"/>
  <c r="K169" i="12"/>
  <c r="M169" i="12" s="1"/>
  <c r="I236" i="12"/>
  <c r="K236" i="12"/>
  <c r="M236" i="12" s="1"/>
  <c r="I35" i="12"/>
  <c r="K35" i="12"/>
  <c r="M35" i="12" s="1"/>
  <c r="I57" i="12"/>
  <c r="K57" i="12"/>
  <c r="M57" i="12" s="1"/>
  <c r="I74" i="12"/>
  <c r="K74" i="12"/>
  <c r="M74" i="12" s="1"/>
  <c r="I105" i="12"/>
  <c r="K105" i="12"/>
  <c r="M105" i="12" s="1"/>
  <c r="I138" i="12"/>
  <c r="K138" i="12"/>
  <c r="M138" i="12" s="1"/>
  <c r="I154" i="12"/>
  <c r="K154" i="12"/>
  <c r="M154" i="12" s="1"/>
  <c r="I199" i="12"/>
  <c r="K199" i="12"/>
  <c r="M199" i="12" s="1"/>
  <c r="I221" i="12"/>
  <c r="K221" i="12"/>
  <c r="M221" i="12" s="1"/>
  <c r="I271" i="12"/>
  <c r="K271" i="12"/>
  <c r="M271" i="12" s="1"/>
  <c r="I17" i="12"/>
  <c r="K17" i="12"/>
  <c r="M17" i="12" s="1"/>
  <c r="I39" i="12"/>
  <c r="K39" i="12"/>
  <c r="M39" i="12" s="1"/>
  <c r="I62" i="12"/>
  <c r="K62" i="12"/>
  <c r="M62" i="12" s="1"/>
  <c r="I78" i="12"/>
  <c r="K78" i="12"/>
  <c r="M78" i="12" s="1"/>
  <c r="I109" i="12"/>
  <c r="K109" i="12"/>
  <c r="M109" i="12" s="1"/>
  <c r="I126" i="12"/>
  <c r="K126" i="12"/>
  <c r="M126" i="12" s="1"/>
  <c r="I142" i="12"/>
  <c r="K142" i="12"/>
  <c r="M142" i="12" s="1"/>
  <c r="I161" i="12"/>
  <c r="K161" i="12"/>
  <c r="M161" i="12" s="1"/>
  <c r="I205" i="12"/>
  <c r="K205" i="12"/>
  <c r="M205" i="12" s="1"/>
  <c r="I230" i="12"/>
  <c r="K230" i="12"/>
  <c r="M230" i="12" s="1"/>
  <c r="I250" i="12"/>
  <c r="K250" i="12"/>
  <c r="M250" i="12" s="1"/>
  <c r="I329" i="12"/>
  <c r="K329" i="12"/>
  <c r="I30" i="12"/>
  <c r="K30" i="12"/>
  <c r="M30" i="12" s="1"/>
  <c r="I54" i="12"/>
  <c r="K54" i="12"/>
  <c r="M54" i="12" s="1"/>
  <c r="I71" i="12"/>
  <c r="K71" i="12"/>
  <c r="M71" i="12" s="1"/>
  <c r="I96" i="12"/>
  <c r="K96" i="12"/>
  <c r="M96" i="12" s="1"/>
  <c r="I119" i="12"/>
  <c r="K119" i="12"/>
  <c r="M119" i="12" s="1"/>
  <c r="I139" i="12"/>
  <c r="K139" i="12"/>
  <c r="M139" i="12" s="1"/>
  <c r="I170" i="12"/>
  <c r="K170" i="12"/>
  <c r="M170" i="12" s="1"/>
  <c r="I208" i="12"/>
  <c r="K208" i="12"/>
  <c r="M208" i="12" s="1"/>
  <c r="I237" i="12"/>
  <c r="K237" i="12"/>
  <c r="M237" i="12" s="1"/>
  <c r="I300" i="12"/>
  <c r="K300" i="12"/>
  <c r="I334" i="12"/>
  <c r="K334" i="12"/>
  <c r="I45" i="12"/>
  <c r="K45" i="12"/>
  <c r="M45" i="12" s="1"/>
  <c r="I64" i="12"/>
  <c r="K64" i="12"/>
  <c r="M64" i="12" s="1"/>
  <c r="I107" i="12"/>
  <c r="K107" i="12"/>
  <c r="M107" i="12" s="1"/>
  <c r="I152" i="12"/>
  <c r="K152" i="12"/>
  <c r="M152" i="12" s="1"/>
  <c r="I232" i="12"/>
  <c r="K232" i="12"/>
  <c r="M232" i="12" s="1"/>
  <c r="I19" i="12"/>
  <c r="K19" i="12"/>
  <c r="M19" i="12" s="1"/>
  <c r="I32" i="12"/>
  <c r="K32" i="12"/>
  <c r="M32" i="12" s="1"/>
  <c r="I56" i="12"/>
  <c r="K56" i="12"/>
  <c r="M56" i="12" s="1"/>
  <c r="I73" i="12"/>
  <c r="K73" i="12"/>
  <c r="M73" i="12" s="1"/>
  <c r="I108" i="12"/>
  <c r="K108" i="12"/>
  <c r="M108" i="12" s="1"/>
  <c r="I125" i="12"/>
  <c r="K125" i="12"/>
  <c r="M125" i="12" s="1"/>
  <c r="I141" i="12"/>
  <c r="K141" i="12"/>
  <c r="M141" i="12" s="1"/>
  <c r="I166" i="12"/>
  <c r="K166" i="12"/>
  <c r="M166" i="12" s="1"/>
  <c r="I233" i="12"/>
  <c r="K233" i="12"/>
  <c r="M233" i="12" s="1"/>
  <c r="I256" i="12"/>
  <c r="K256" i="12"/>
  <c r="M256" i="12" s="1"/>
  <c r="I302" i="12"/>
  <c r="K302" i="12"/>
  <c r="I332" i="12"/>
  <c r="K332" i="12"/>
  <c r="I80" i="12"/>
  <c r="K80" i="12"/>
  <c r="M80" i="12" s="1"/>
  <c r="I140" i="12"/>
  <c r="K140" i="12"/>
  <c r="M140" i="12" s="1"/>
  <c r="I188" i="12"/>
  <c r="K188" i="12"/>
  <c r="M188" i="12" s="1"/>
  <c r="K187" i="12"/>
  <c r="M187" i="12" s="1"/>
  <c r="I225" i="12"/>
  <c r="K225" i="12"/>
  <c r="M225" i="12" s="1"/>
  <c r="M224" i="12" s="1"/>
  <c r="I259" i="12"/>
  <c r="K259" i="12"/>
  <c r="M259" i="12" s="1"/>
  <c r="G317" i="12"/>
  <c r="I317" i="12" s="1"/>
  <c r="I325" i="12"/>
  <c r="G373" i="12"/>
  <c r="I374" i="12"/>
  <c r="G157" i="12"/>
  <c r="I158" i="12"/>
  <c r="G265" i="12"/>
  <c r="I266" i="12"/>
  <c r="G278" i="12"/>
  <c r="I279" i="12"/>
  <c r="I194" i="12"/>
  <c r="I210" i="12"/>
  <c r="G386" i="12"/>
  <c r="G88" i="12"/>
  <c r="I88" i="12" s="1"/>
  <c r="I89" i="12"/>
  <c r="G468" i="12"/>
  <c r="G432" i="12"/>
  <c r="G455" i="12"/>
  <c r="G376" i="12"/>
  <c r="G367" i="12"/>
  <c r="G235" i="12"/>
  <c r="G104" i="12"/>
  <c r="I104" i="12" s="1"/>
  <c r="G255" i="12"/>
  <c r="I255" i="12" s="1"/>
  <c r="G91" i="12"/>
  <c r="G382" i="12"/>
  <c r="G406" i="12"/>
  <c r="I406" i="12" s="1"/>
  <c r="G51" i="12"/>
  <c r="I51" i="12" s="1"/>
  <c r="G203" i="12"/>
  <c r="G207" i="12"/>
  <c r="I207" i="12" s="1"/>
  <c r="G191" i="12"/>
  <c r="I191" i="12" s="1"/>
  <c r="E518" i="12"/>
  <c r="C88" i="12"/>
  <c r="E88" i="12" s="1"/>
  <c r="M376" i="12" l="1"/>
  <c r="K191" i="12"/>
  <c r="M191" i="12" s="1"/>
  <c r="M196" i="12"/>
  <c r="K183" i="12"/>
  <c r="M183" i="12" s="1"/>
  <c r="M184" i="12"/>
  <c r="M104" i="12"/>
  <c r="I432" i="12"/>
  <c r="K432" i="12"/>
  <c r="K255" i="12"/>
  <c r="I455" i="12"/>
  <c r="K455" i="12"/>
  <c r="I468" i="12"/>
  <c r="K468" i="12"/>
  <c r="I382" i="12"/>
  <c r="K382" i="12"/>
  <c r="M382" i="12" s="1"/>
  <c r="K317" i="12"/>
  <c r="I386" i="12"/>
  <c r="K386" i="12"/>
  <c r="M386" i="12" s="1"/>
  <c r="I367" i="12"/>
  <c r="K367" i="12"/>
  <c r="M367" i="12" s="1"/>
  <c r="K406" i="12"/>
  <c r="I376" i="12"/>
  <c r="K376" i="12"/>
  <c r="I373" i="12"/>
  <c r="K373" i="12"/>
  <c r="M373" i="12" s="1"/>
  <c r="K44" i="12"/>
  <c r="M44" i="12" s="1"/>
  <c r="K207" i="12"/>
  <c r="I157" i="12"/>
  <c r="K157" i="12"/>
  <c r="M157" i="12" s="1"/>
  <c r="K26" i="12"/>
  <c r="M26" i="12" s="1"/>
  <c r="I203" i="12"/>
  <c r="K203" i="12"/>
  <c r="M203" i="12" s="1"/>
  <c r="K163" i="12"/>
  <c r="K104" i="12"/>
  <c r="K270" i="12"/>
  <c r="M270" i="12" s="1"/>
  <c r="K197" i="12"/>
  <c r="K34" i="12"/>
  <c r="M34" i="12" s="1"/>
  <c r="K228" i="12"/>
  <c r="M228" i="12" s="1"/>
  <c r="I265" i="12"/>
  <c r="K265" i="12"/>
  <c r="M265" i="12" s="1"/>
  <c r="K16" i="12"/>
  <c r="M16" i="12" s="1"/>
  <c r="K235" i="12"/>
  <c r="K51" i="12"/>
  <c r="K91" i="12"/>
  <c r="G98" i="12"/>
  <c r="I91" i="12"/>
  <c r="G518" i="12"/>
  <c r="E98" i="12"/>
  <c r="C44" i="12"/>
  <c r="E44" i="12" s="1"/>
  <c r="C10" i="12"/>
  <c r="C13" i="12"/>
  <c r="E13" i="12" s="1"/>
  <c r="G13" i="12" s="1"/>
  <c r="C26" i="12"/>
  <c r="E26" i="12" s="1"/>
  <c r="C41" i="12"/>
  <c r="E41" i="12" s="1"/>
  <c r="C91" i="12"/>
  <c r="C104" i="12"/>
  <c r="E104" i="12" s="1"/>
  <c r="C157" i="12"/>
  <c r="E157" i="12" s="1"/>
  <c r="C163" i="12"/>
  <c r="E163" i="12" s="1"/>
  <c r="C168" i="12"/>
  <c r="E168" i="12" s="1"/>
  <c r="C172" i="12"/>
  <c r="E172" i="12" s="1"/>
  <c r="C177" i="12"/>
  <c r="E177" i="12" s="1"/>
  <c r="G177" i="12" s="1"/>
  <c r="C183" i="12"/>
  <c r="E183" i="12" s="1"/>
  <c r="C187" i="12"/>
  <c r="E187" i="12" s="1"/>
  <c r="C191" i="12"/>
  <c r="E191" i="12" s="1"/>
  <c r="C197" i="12"/>
  <c r="E197" i="12" s="1"/>
  <c r="C203" i="12"/>
  <c r="C207" i="12"/>
  <c r="E207" i="12" s="1"/>
  <c r="C217" i="12"/>
  <c r="E217" i="12" s="1"/>
  <c r="C224" i="12"/>
  <c r="E224" i="12" s="1"/>
  <c r="C228" i="12"/>
  <c r="E228" i="12" s="1"/>
  <c r="G228" i="12" s="1"/>
  <c r="I228" i="12" s="1"/>
  <c r="C235" i="12"/>
  <c r="C255" i="12"/>
  <c r="E255" i="12" s="1"/>
  <c r="C261" i="12"/>
  <c r="E261" i="12" s="1"/>
  <c r="C265" i="12"/>
  <c r="C270" i="12"/>
  <c r="E270" i="12" s="1"/>
  <c r="C275" i="12"/>
  <c r="E275" i="12" s="1"/>
  <c r="C278" i="12"/>
  <c r="C299" i="12"/>
  <c r="E299" i="12" s="1"/>
  <c r="G299" i="12" s="1"/>
  <c r="C304" i="12"/>
  <c r="E304" i="12" s="1"/>
  <c r="C364" i="12"/>
  <c r="E364" i="12" s="1"/>
  <c r="G364" i="12" s="1"/>
  <c r="C367" i="12"/>
  <c r="E367" i="12" s="1"/>
  <c r="C373" i="12"/>
  <c r="E373" i="12" s="1"/>
  <c r="C376" i="12"/>
  <c r="E376" i="12" s="1"/>
  <c r="C382" i="12"/>
  <c r="E382" i="12" s="1"/>
  <c r="C386" i="12"/>
  <c r="C392" i="12"/>
  <c r="E392" i="12" s="1"/>
  <c r="C396" i="12"/>
  <c r="E396" i="12" s="1"/>
  <c r="C406" i="12"/>
  <c r="C423" i="12"/>
  <c r="E423" i="12" s="1"/>
  <c r="C429" i="12"/>
  <c r="E429" i="12" s="1"/>
  <c r="C432" i="12"/>
  <c r="E432" i="12" s="1"/>
  <c r="C450" i="12"/>
  <c r="E450" i="12" s="1"/>
  <c r="C455" i="12"/>
  <c r="C468" i="12"/>
  <c r="E468" i="12" s="1"/>
  <c r="C473" i="12"/>
  <c r="E473" i="12" s="1"/>
  <c r="C479" i="12"/>
  <c r="E479" i="12" s="1"/>
  <c r="C484" i="12"/>
  <c r="E484" i="12" s="1"/>
  <c r="C487" i="12"/>
  <c r="E487" i="12" s="1"/>
  <c r="C501" i="12"/>
  <c r="C506" i="12"/>
  <c r="K98" i="12" l="1"/>
  <c r="K517" i="12" s="1"/>
  <c r="M91" i="12"/>
  <c r="M98" i="12" s="1"/>
  <c r="K190" i="12"/>
  <c r="M190" i="12" s="1"/>
  <c r="M197" i="12"/>
  <c r="I518" i="12"/>
  <c r="K518" i="12"/>
  <c r="K510" i="12"/>
  <c r="I364" i="12"/>
  <c r="K364" i="12"/>
  <c r="M364" i="12" s="1"/>
  <c r="K101" i="12"/>
  <c r="I299" i="12"/>
  <c r="K299" i="12"/>
  <c r="I177" i="12"/>
  <c r="K177" i="12"/>
  <c r="M177" i="12" s="1"/>
  <c r="I13" i="12"/>
  <c r="K13" i="12"/>
  <c r="G517" i="12"/>
  <c r="I98" i="12"/>
  <c r="G479" i="12"/>
  <c r="G396" i="12"/>
  <c r="G187" i="12"/>
  <c r="I187" i="12" s="1"/>
  <c r="G487" i="12"/>
  <c r="G429" i="12"/>
  <c r="G392" i="12"/>
  <c r="G183" i="12"/>
  <c r="I183" i="12" s="1"/>
  <c r="G163" i="12"/>
  <c r="I163" i="12" s="1"/>
  <c r="G41" i="12"/>
  <c r="G44" i="12"/>
  <c r="I44" i="12" s="1"/>
  <c r="G450" i="12"/>
  <c r="G275" i="12"/>
  <c r="G217" i="12"/>
  <c r="G172" i="12"/>
  <c r="G473" i="12"/>
  <c r="G270" i="12"/>
  <c r="I270" i="12" s="1"/>
  <c r="G168" i="12"/>
  <c r="G484" i="12"/>
  <c r="G423" i="12"/>
  <c r="G261" i="12"/>
  <c r="G224" i="12"/>
  <c r="G197" i="12"/>
  <c r="G101" i="12"/>
  <c r="I101" i="12" s="1"/>
  <c r="G26" i="12"/>
  <c r="I26" i="12" s="1"/>
  <c r="E510" i="12"/>
  <c r="E490" i="12"/>
  <c r="C523" i="12"/>
  <c r="E523" i="12" s="1"/>
  <c r="E506" i="12"/>
  <c r="C518" i="12"/>
  <c r="C490" i="12"/>
  <c r="C512" i="12" s="1"/>
  <c r="C522" i="12" s="1"/>
  <c r="C317" i="12"/>
  <c r="E317" i="12" s="1"/>
  <c r="C101" i="12"/>
  <c r="E101" i="12" s="1"/>
  <c r="C16" i="12"/>
  <c r="C98" i="12"/>
  <c r="C510" i="12" s="1"/>
  <c r="C34" i="12"/>
  <c r="E34" i="12" s="1"/>
  <c r="C190" i="12"/>
  <c r="E190" i="12" s="1"/>
  <c r="C51" i="12"/>
  <c r="K8" i="12" l="1"/>
  <c r="M13" i="12"/>
  <c r="M8" i="12" s="1"/>
  <c r="I487" i="12"/>
  <c r="K487" i="12"/>
  <c r="I484" i="12"/>
  <c r="K484" i="12"/>
  <c r="I479" i="12"/>
  <c r="K479" i="12"/>
  <c r="I423" i="12"/>
  <c r="K423" i="12"/>
  <c r="I450" i="12"/>
  <c r="K450" i="12"/>
  <c r="I429" i="12"/>
  <c r="K429" i="12"/>
  <c r="I473" i="12"/>
  <c r="K473" i="12"/>
  <c r="I392" i="12"/>
  <c r="K392" i="12"/>
  <c r="M392" i="12" s="1"/>
  <c r="I396" i="12"/>
  <c r="K396" i="12"/>
  <c r="M396" i="12" s="1"/>
  <c r="M402" i="12" s="1"/>
  <c r="M511" i="12" s="1"/>
  <c r="M521" i="12" s="1"/>
  <c r="I172" i="12"/>
  <c r="K172" i="12"/>
  <c r="M172" i="12" s="1"/>
  <c r="I224" i="12"/>
  <c r="K224" i="12"/>
  <c r="I168" i="12"/>
  <c r="K168" i="12"/>
  <c r="M168" i="12" s="1"/>
  <c r="I217" i="12"/>
  <c r="K217" i="12"/>
  <c r="M217" i="12" s="1"/>
  <c r="I41" i="12"/>
  <c r="K41" i="12"/>
  <c r="I275" i="12"/>
  <c r="K275" i="12"/>
  <c r="M275" i="12" s="1"/>
  <c r="I261" i="12"/>
  <c r="K261" i="12"/>
  <c r="M261" i="12" s="1"/>
  <c r="G190" i="12"/>
  <c r="I190" i="12" s="1"/>
  <c r="I197" i="12"/>
  <c r="G510" i="12"/>
  <c r="I517" i="12"/>
  <c r="G490" i="12"/>
  <c r="K490" i="12" s="1"/>
  <c r="G506" i="12"/>
  <c r="G34" i="12"/>
  <c r="I34" i="12" s="1"/>
  <c r="G523" i="12"/>
  <c r="E512" i="12"/>
  <c r="E517" i="12"/>
  <c r="C8" i="12"/>
  <c r="E16" i="12"/>
  <c r="G16" i="12" s="1"/>
  <c r="E402" i="12"/>
  <c r="C402" i="12"/>
  <c r="C521" i="12" s="1"/>
  <c r="C517" i="12"/>
  <c r="C24" i="12"/>
  <c r="M524" i="12" l="1"/>
  <c r="K24" i="12"/>
  <c r="M41" i="12"/>
  <c r="K402" i="12"/>
  <c r="I523" i="12"/>
  <c r="K523" i="12"/>
  <c r="I506" i="12"/>
  <c r="K506" i="12"/>
  <c r="I510" i="12"/>
  <c r="G402" i="12"/>
  <c r="I402" i="12" s="1"/>
  <c r="G512" i="12"/>
  <c r="I490" i="12"/>
  <c r="G522" i="12"/>
  <c r="G8" i="12"/>
  <c r="I8" i="12" s="1"/>
  <c r="I16" i="12"/>
  <c r="E522" i="12"/>
  <c r="E8" i="12"/>
  <c r="E511" i="12"/>
  <c r="C84" i="12"/>
  <c r="C509" i="12" s="1"/>
  <c r="E24" i="12"/>
  <c r="G24" i="12" s="1"/>
  <c r="C511" i="12"/>
  <c r="C524" i="12"/>
  <c r="K521" i="12" l="1"/>
  <c r="K511" i="12"/>
  <c r="K84" i="12"/>
  <c r="K516" i="12" s="1"/>
  <c r="M24" i="12"/>
  <c r="M84" i="12" s="1"/>
  <c r="M509" i="12" s="1"/>
  <c r="I512" i="12"/>
  <c r="K512" i="12"/>
  <c r="I522" i="12"/>
  <c r="K522" i="12"/>
  <c r="G511" i="12"/>
  <c r="G521" i="12" s="1"/>
  <c r="G84" i="12"/>
  <c r="I24" i="12"/>
  <c r="E84" i="12"/>
  <c r="E509" i="12" s="1"/>
  <c r="E521" i="12"/>
  <c r="C516" i="12"/>
  <c r="C519" i="12" s="1"/>
  <c r="C513" i="12"/>
  <c r="M513" i="12" l="1"/>
  <c r="M519" i="12"/>
  <c r="K509" i="12"/>
  <c r="K519" i="12"/>
  <c r="K513" i="12"/>
  <c r="K524" i="12"/>
  <c r="I511" i="12"/>
  <c r="G524" i="12"/>
  <c r="I521" i="12"/>
  <c r="G509" i="12"/>
  <c r="I84" i="12"/>
  <c r="E516" i="12"/>
  <c r="E519" i="12" s="1"/>
  <c r="E513" i="12"/>
  <c r="E524" i="12"/>
  <c r="I524" i="12" l="1"/>
  <c r="I509" i="12"/>
  <c r="G513" i="12"/>
  <c r="G516" i="12"/>
  <c r="I513" i="12" l="1"/>
  <c r="I516" i="12"/>
  <c r="G519" i="12"/>
  <c r="I519" i="12" l="1"/>
  <c r="I235" i="12"/>
  <c r="I278" i="12"/>
</calcChain>
</file>

<file path=xl/sharedStrings.xml><?xml version="1.0" encoding="utf-8"?>
<sst xmlns="http://schemas.openxmlformats.org/spreadsheetml/2006/main" count="863" uniqueCount="475">
  <si>
    <t>Bežné príjmy:</t>
  </si>
  <si>
    <t>DAŇOVÉ PRÍJMY SPOLU</t>
  </si>
  <si>
    <t>Dane z príjmov, ziskov a kapitál. majetku</t>
  </si>
  <si>
    <t>11xxxx</t>
  </si>
  <si>
    <t>Daň z príjmov fyzických osôb</t>
  </si>
  <si>
    <t>Daň z majetku</t>
  </si>
  <si>
    <t>12xxxx</t>
  </si>
  <si>
    <t>Daň z nehnuteľností PO a FO</t>
  </si>
  <si>
    <t>Dane za špecifické služby</t>
  </si>
  <si>
    <t>13xxxx</t>
  </si>
  <si>
    <t>Daň za psa</t>
  </si>
  <si>
    <t>Daň za predajné automaty</t>
  </si>
  <si>
    <t>Daň za vjazd a zotr. vozidiel v hist.časti mesta</t>
  </si>
  <si>
    <t>Daň za ubytovanie/pobyt</t>
  </si>
  <si>
    <t>Daň za užívanie verejného priestranstva</t>
  </si>
  <si>
    <t>Za komunálny odpad (platby od občanov NO)</t>
  </si>
  <si>
    <t>NEDAŇOVÉ PRÍJMY SPOLU</t>
  </si>
  <si>
    <t>Príjmy z podnik. a z vlastníctva majetku</t>
  </si>
  <si>
    <t>21xxxx</t>
  </si>
  <si>
    <t>Príjmy ostatné /nájom pozemkov,vrátane cintorín. poplatkov/</t>
  </si>
  <si>
    <t>Nájom nebytových priestorov (nájomníci+BPN)</t>
  </si>
  <si>
    <t>Príjmy z prenájmu bytov -BPN</t>
  </si>
  <si>
    <t>Administratívne poplatky a platby</t>
  </si>
  <si>
    <t>Administratívne poplatky /správne poplatky/</t>
  </si>
  <si>
    <t>22xxxx</t>
  </si>
  <si>
    <t>Poplatok za znečistenie ovzdušia</t>
  </si>
  <si>
    <t>Úroky z domácich pôžičiek a vkladov</t>
  </si>
  <si>
    <t>Z vkladov</t>
  </si>
  <si>
    <t>Iné nedaňové príjmy</t>
  </si>
  <si>
    <t>Výťažok z výherných automatov</t>
  </si>
  <si>
    <t>29xxxx</t>
  </si>
  <si>
    <t>Príjem z dobropisov</t>
  </si>
  <si>
    <t>Transfery - bežné</t>
  </si>
  <si>
    <t>Dotácia na stavebný úrad</t>
  </si>
  <si>
    <t>312xxx</t>
  </si>
  <si>
    <t>Dotácia na cesty</t>
  </si>
  <si>
    <t>Dotácia ÚPSVaR- §52a-MŠ</t>
  </si>
  <si>
    <t>Dotácia na aktiváčne práce</t>
  </si>
  <si>
    <t>Dotácia od UPSVaR na chránenú dielňu</t>
  </si>
  <si>
    <t>Dotácia na voľby+referendum</t>
  </si>
  <si>
    <t>Dotácia - evidencia obyvateľstva</t>
  </si>
  <si>
    <t>Dotácia na sociál. znevýhodn. (SZP)</t>
  </si>
  <si>
    <t>RP záškoláctvo</t>
  </si>
  <si>
    <t>Dotácia starostlivosť o životné prostredie</t>
  </si>
  <si>
    <t>Dotácia na dopravné</t>
  </si>
  <si>
    <t>Dotácia na vzdelávacie poukazy</t>
  </si>
  <si>
    <t>Dotácia na učebnice</t>
  </si>
  <si>
    <t>Dotácia pre MŠ - posledný ročník</t>
  </si>
  <si>
    <t>Dotácia ŠFRB</t>
  </si>
  <si>
    <t>Dotácia na asistenta učiteľa</t>
  </si>
  <si>
    <t>Transfer pre CSS</t>
  </si>
  <si>
    <t>Príspevky obcí na spoločný úrad</t>
  </si>
  <si>
    <t>Bežné príjmy spolu:</t>
  </si>
  <si>
    <t>Príjem z predaja pozemkov</t>
  </si>
  <si>
    <t>23xxxx</t>
  </si>
  <si>
    <t>Transféry - kapitálové</t>
  </si>
  <si>
    <t>Kapitálové príjmy spolu</t>
  </si>
  <si>
    <t>Bežné výdavky</t>
  </si>
  <si>
    <t>Výdavky MsÚ a MsZ</t>
  </si>
  <si>
    <t>61xxxx</t>
  </si>
  <si>
    <t>Mzdy,platy a ost.osobné vyrovnania</t>
  </si>
  <si>
    <t>62xxxx</t>
  </si>
  <si>
    <t>Poistné a príspevky do fondov</t>
  </si>
  <si>
    <t>63xxxx</t>
  </si>
  <si>
    <t>Tovary a služby</t>
  </si>
  <si>
    <t>Náhrada cestovných výdavkov</t>
  </si>
  <si>
    <t>Náhrada cestovných výdavkov - zahraničné</t>
  </si>
  <si>
    <t>Energie - elektrická, teplo</t>
  </si>
  <si>
    <t>Vodné a stočné</t>
  </si>
  <si>
    <t>Poštové a telekomunikačné služby</t>
  </si>
  <si>
    <t>Komunikačná infraštruktúra</t>
  </si>
  <si>
    <t>Interierové vybavenie</t>
  </si>
  <si>
    <t>Výpočtová technika</t>
  </si>
  <si>
    <t>Telekomunikačná technika</t>
  </si>
  <si>
    <t>Prevádzkové stroje,prístroje,zariadenia,technika</t>
  </si>
  <si>
    <t>Špeciálne stroje, prístroje a zariadenia</t>
  </si>
  <si>
    <t>Všeobecný materiál</t>
  </si>
  <si>
    <t>Softvare a licencie</t>
  </si>
  <si>
    <t>Knihy, časopisy a noviny</t>
  </si>
  <si>
    <t>Reprezentačné</t>
  </si>
  <si>
    <t>Licencia - autorské práva</t>
  </si>
  <si>
    <t xml:space="preserve">Palivo,oleje,mazivá,špeciálne kvapaliny </t>
  </si>
  <si>
    <t>Servis,údržba,opravy a výdavky s tým spojené</t>
  </si>
  <si>
    <t>Poistenie (povinné+havarijné)</t>
  </si>
  <si>
    <t>Prepravné a prenájom vozidiel</t>
  </si>
  <si>
    <t xml:space="preserve">Karty,známky,poplatky </t>
  </si>
  <si>
    <t>Údržba interierového vybavenia-nábytku</t>
  </si>
  <si>
    <t>Údržba výpočtovej techniky vrátane softvéru</t>
  </si>
  <si>
    <t>Údržba telekomunikačnej techniky</t>
  </si>
  <si>
    <t>Údržba prevádzkových strojov,prístrojov a zariadení</t>
  </si>
  <si>
    <t>Nájomné (klub dôchodcov, pozemky LESY SR,SPF)</t>
  </si>
  <si>
    <t>Školenia,kurzy,semináre</t>
  </si>
  <si>
    <t>Konkurzy a súťaže</t>
  </si>
  <si>
    <t>Propagácia a reklama,web.stránka</t>
  </si>
  <si>
    <t>Všeobecné služby</t>
  </si>
  <si>
    <t>Súd. poplatky pri súd. spore poz. MŠ Bernolákova</t>
  </si>
  <si>
    <t>Súd. poplatky pri súdnom spore Stavebný podnik, s.r.o.</t>
  </si>
  <si>
    <t>Náhrady (preventívne prehliadky)</t>
  </si>
  <si>
    <t>Štúdie,expertízy,posudky</t>
  </si>
  <si>
    <t>Poplatky,odvody,dane,clá</t>
  </si>
  <si>
    <t>Stravovanie</t>
  </si>
  <si>
    <t>Poistné (majetok,poist. zodpovednosti)</t>
  </si>
  <si>
    <t>Prídel do sociálneho fondu</t>
  </si>
  <si>
    <t>Kolky</t>
  </si>
  <si>
    <t>Odmeny a príspevky (poslanci,komisie)</t>
  </si>
  <si>
    <t>Odmeny na základe dohôd o vykonaní práce</t>
  </si>
  <si>
    <t>Dane a miestne poplatky</t>
  </si>
  <si>
    <t>Reprezentačné výdavky</t>
  </si>
  <si>
    <t>Bežné transfery</t>
  </si>
  <si>
    <t>64xxxx</t>
  </si>
  <si>
    <t>Príspevok mesta na spoločný úrad</t>
  </si>
  <si>
    <t>Náhrady príjmu za nemoc</t>
  </si>
  <si>
    <t>Stavebný úrad</t>
  </si>
  <si>
    <t>Mzdy,platy a ost. osob. vyrovnania</t>
  </si>
  <si>
    <t>Ostatné výdavky na činnosť</t>
  </si>
  <si>
    <t>Obce</t>
  </si>
  <si>
    <t>01 1 2</t>
  </si>
  <si>
    <t>Finančná a rozpočtová oblasť</t>
  </si>
  <si>
    <t>Auditorské služby</t>
  </si>
  <si>
    <t>Poplatky banke</t>
  </si>
  <si>
    <t>Daň zrážkou banka</t>
  </si>
  <si>
    <t>01 1 3</t>
  </si>
  <si>
    <t>Matričný úrad</t>
  </si>
  <si>
    <t xml:space="preserve">Mzdy,platy a ost.osob.vyrovnania </t>
  </si>
  <si>
    <t xml:space="preserve">01 6 0 </t>
  </si>
  <si>
    <t>Voľby a sčítanie obyvateľov</t>
  </si>
  <si>
    <t>01 7 0</t>
  </si>
  <si>
    <t>Transakcie verejného dlhu</t>
  </si>
  <si>
    <t>65xxxx</t>
  </si>
  <si>
    <t>Úroky z úveru -16b.j.Komenského II.etapa</t>
  </si>
  <si>
    <t>03 1 0</t>
  </si>
  <si>
    <t>Policajné služby</t>
  </si>
  <si>
    <t>z toho výdavky na činnosť MsP spolu</t>
  </si>
  <si>
    <t>Mzdy, platy a ostatné osobné vyrovnania</t>
  </si>
  <si>
    <t>Členské príspevky</t>
  </si>
  <si>
    <t>Chránená dielňa</t>
  </si>
  <si>
    <t>03 2 0</t>
  </si>
  <si>
    <t>Požiarna ochrana</t>
  </si>
  <si>
    <t>04 5 1</t>
  </si>
  <si>
    <t>Cestná doprava</t>
  </si>
  <si>
    <t>ŠSÚ pre miestne komunikácie</t>
  </si>
  <si>
    <t>Nakladanie s odpadmi</t>
  </si>
  <si>
    <t>05.6.0.</t>
  </si>
  <si>
    <t>Starostlivosť o životné prostredie</t>
  </si>
  <si>
    <t>6xxxxx</t>
  </si>
  <si>
    <t>Prenesený výkon životné prostredie</t>
  </si>
  <si>
    <t>06.1.0</t>
  </si>
  <si>
    <t>Štátny fond rozvoja bývania</t>
  </si>
  <si>
    <t>ŠFRB mzdy</t>
  </si>
  <si>
    <t>ŠFRB fondy</t>
  </si>
  <si>
    <t>Tovary a služby správa bytov Bytovým podnikom</t>
  </si>
  <si>
    <t>06.2.0.</t>
  </si>
  <si>
    <t>Rozvoj obcí</t>
  </si>
  <si>
    <t>VPP mzdy</t>
  </si>
  <si>
    <t>VPP fondy</t>
  </si>
  <si>
    <t>VPP tovary a služby</t>
  </si>
  <si>
    <t>Propagácia a reklama</t>
  </si>
  <si>
    <t>06.4.0.</t>
  </si>
  <si>
    <t>Verejné osvetlenie</t>
  </si>
  <si>
    <t>EE verejné osvetlenie</t>
  </si>
  <si>
    <t>Vodné, stočné námestie</t>
  </si>
  <si>
    <t>Monitorovacia správa na Verejné osvetlenie - EU</t>
  </si>
  <si>
    <t>06.6.0.</t>
  </si>
  <si>
    <t>Bývanie a obč. vyb. inde neklasifikovaná</t>
  </si>
  <si>
    <t>Verejné WC el.energia</t>
  </si>
  <si>
    <t>08.1.0.</t>
  </si>
  <si>
    <t>Rekreačné a športové služby</t>
  </si>
  <si>
    <t>08.2.0.</t>
  </si>
  <si>
    <t>Kultúrne služby</t>
  </si>
  <si>
    <t>08.3.0.</t>
  </si>
  <si>
    <t>Vysielacie vydavateľské služby</t>
  </si>
  <si>
    <t>08.4.0.</t>
  </si>
  <si>
    <t>Náboženské a iné spoločenské služby</t>
  </si>
  <si>
    <t>Cintorín elektrika, voda</t>
  </si>
  <si>
    <t xml:space="preserve">Kultúrne,spoločenské a vzdelávacie aktivity mesta </t>
  </si>
  <si>
    <t>Kultúrne akcie mesta -MAPOZ</t>
  </si>
  <si>
    <t>Príspevok-Rodinné centrum Drobček</t>
  </si>
  <si>
    <t>Členské - Združenie Babia hora</t>
  </si>
  <si>
    <t>Členské ZMOS</t>
  </si>
  <si>
    <t>Členské ZMOS - e-government</t>
  </si>
  <si>
    <t>Členské RVC Martin</t>
  </si>
  <si>
    <t>Členské agentúra SEVER</t>
  </si>
  <si>
    <t>Členské Združenie región Beskydy</t>
  </si>
  <si>
    <t>Členské komunálne asociácie</t>
  </si>
  <si>
    <t>09.1.1</t>
  </si>
  <si>
    <t>Školský úrad</t>
  </si>
  <si>
    <t>Mzdy,platy a ost. osobné vyrovnania</t>
  </si>
  <si>
    <t>09.1.1.</t>
  </si>
  <si>
    <t>Predškolská výchova - MŠ</t>
  </si>
  <si>
    <t>Nemocenské dávky</t>
  </si>
  <si>
    <t>Dotácia na výchovu a vzdelávanie MŠ posledný ročník</t>
  </si>
  <si>
    <t xml:space="preserve">Údržba školských budov  </t>
  </si>
  <si>
    <t>09.1.2.</t>
  </si>
  <si>
    <t>Základné vzdelanie</t>
  </si>
  <si>
    <t>ZŠ Komenského - presené kompetencie(bez RK)</t>
  </si>
  <si>
    <t>Príspevok na plavecký výcvik(bez RK)</t>
  </si>
  <si>
    <t xml:space="preserve">Príspevok na údržbu ihriska </t>
  </si>
  <si>
    <t>Dotácia na učebnice /bez RK/</t>
  </si>
  <si>
    <t>Dotácia učebné pomôcky (bez RK)</t>
  </si>
  <si>
    <t>Dotácia vzdelávacie poukazy</t>
  </si>
  <si>
    <t>Príspevok na plavecký výcvik (bez RK)</t>
  </si>
  <si>
    <t>Príspevok na údržbu ihriska</t>
  </si>
  <si>
    <t>Monitorovacia správa -EU/RK/</t>
  </si>
  <si>
    <t>Cirkevná základná škola</t>
  </si>
  <si>
    <t>09.1.2.1.</t>
  </si>
  <si>
    <t>Základná umelecká škola</t>
  </si>
  <si>
    <t>09.5.0.1.</t>
  </si>
  <si>
    <t>ŠKD + Cirkevná ZŠ</t>
  </si>
  <si>
    <t>Centrum voľného času Maják (bez RK)</t>
  </si>
  <si>
    <t>09.5.0.2.</t>
  </si>
  <si>
    <t>Vedľajšie služby v školstve</t>
  </si>
  <si>
    <t>09 6 0</t>
  </si>
  <si>
    <t>Sociálne zabezpečenie</t>
  </si>
  <si>
    <t>10.</t>
  </si>
  <si>
    <t>Vrátenie nevyčerpanej dotácie CSS a nocľaháreň</t>
  </si>
  <si>
    <t xml:space="preserve">Ďalšie soc.služby - rodina a deti </t>
  </si>
  <si>
    <t>10.4.0.</t>
  </si>
  <si>
    <t>Rodinné prídavky - záškoláctvo</t>
  </si>
  <si>
    <t>Jednorázová dávka sociálnej pomoci</t>
  </si>
  <si>
    <t>Sociálna pomoc občanom v hmotnej a soc. núdzi</t>
  </si>
  <si>
    <t>10.7.0.</t>
  </si>
  <si>
    <t>Pochovávanie na trovy obce</t>
  </si>
  <si>
    <t>MŠ učebné pomôcky</t>
  </si>
  <si>
    <t>SŠI - učebné pomôcky</t>
  </si>
  <si>
    <t>Bežné výdavky spolu:</t>
  </si>
  <si>
    <t>Kapitálové výdavky:</t>
  </si>
  <si>
    <t>01.1.1.</t>
  </si>
  <si>
    <t>Výdavky Mestského úradu</t>
  </si>
  <si>
    <t>71xxxx</t>
  </si>
  <si>
    <t>Nákup pozemkov</t>
  </si>
  <si>
    <t>Zateplenie budovy MsÚ</t>
  </si>
  <si>
    <t>03.1.0.</t>
  </si>
  <si>
    <t>04.5.1</t>
  </si>
  <si>
    <t>Doprava</t>
  </si>
  <si>
    <t>Náučný chodník 2,5x2100 so spevneným povrchom</t>
  </si>
  <si>
    <t>7xxxxx</t>
  </si>
  <si>
    <t>72xxxx</t>
  </si>
  <si>
    <t>10.2.0</t>
  </si>
  <si>
    <t>Ďalšie soc.služby-opatrovateľská služba</t>
  </si>
  <si>
    <t>Kapitálové výdavky spolu</t>
  </si>
  <si>
    <t>Plnenie rozpočtového hospodárenia:</t>
  </si>
  <si>
    <t>Príjmy bežného rozpočtu:</t>
  </si>
  <si>
    <t>Príjmy kapitálového rozpočtu:</t>
  </si>
  <si>
    <t>Výdavky bežného rozpočtu:</t>
  </si>
  <si>
    <t>Výdavky kapitálového rozpočtu:</t>
  </si>
  <si>
    <t>Výsledok rozpočtového hospodárenia</t>
  </si>
  <si>
    <t>Finančné operácie príjmové:</t>
  </si>
  <si>
    <t>Prevod z rezervného fondu</t>
  </si>
  <si>
    <t>Finančné operácie príjmové spolu</t>
  </si>
  <si>
    <t>Finančné operácie výdavkové:</t>
  </si>
  <si>
    <t>82xxxx</t>
  </si>
  <si>
    <t>Splácanie úveru - 16 b.j. Komenského II. etapa</t>
  </si>
  <si>
    <t>Finančné operácie výdavkové spolu</t>
  </si>
  <si>
    <t>Rekapitulácia:</t>
  </si>
  <si>
    <t>Bežné príjmy</t>
  </si>
  <si>
    <t>Kapitálové príjmy</t>
  </si>
  <si>
    <t>Finančné operácie príjmové</t>
  </si>
  <si>
    <t>Rozpočtové príjmy spolu</t>
  </si>
  <si>
    <t>Kapitálové výdavky</t>
  </si>
  <si>
    <t>Finančné operácie výdavkové</t>
  </si>
  <si>
    <t>Rozpočtové výdavky spolu</t>
  </si>
  <si>
    <t>Provízia</t>
  </si>
  <si>
    <t>Aktiváčne práce-dotácia</t>
  </si>
  <si>
    <t>Členské ZMOBO,Klaster Orava</t>
  </si>
  <si>
    <t>Sankcie za porušenie predpisov</t>
  </si>
  <si>
    <t>Rekonštrukcia soc.zariadení a zdravotechniky MSÚ</t>
  </si>
  <si>
    <t>Dotácia na lyžiarský kurz</t>
  </si>
  <si>
    <t>Dotácia na školu v prírode</t>
  </si>
  <si>
    <t>Rekonštrukcia sociálnych zariadení, zdravotechniky a</t>
  </si>
  <si>
    <t>Ostatné kapitálové výdavky</t>
  </si>
  <si>
    <t>Konkurzy, súťaže</t>
  </si>
  <si>
    <t>Rekonštrukcia Nábrežia</t>
  </si>
  <si>
    <t>Projektová dokumentácia zdravotechniky MŠ Veterná</t>
  </si>
  <si>
    <t>Špeciálne služby</t>
  </si>
  <si>
    <t>Obstaranie nehmotného majetku</t>
  </si>
  <si>
    <t>Projektová dokumentácia úpravy Nábrežia oproti SAD</t>
  </si>
  <si>
    <t xml:space="preserve"> rozvodov v budove  MŠ X Veterná</t>
  </si>
  <si>
    <t>05.1.0</t>
  </si>
  <si>
    <t>01.1.1</t>
  </si>
  <si>
    <t>Dotácia pre matričný úrad</t>
  </si>
  <si>
    <t>Dotácia pre školské zariadenia - ZŠ</t>
  </si>
  <si>
    <t>Dotácia pre školský úrad</t>
  </si>
  <si>
    <t>Dotácia pre CVČ - od subjektov verejnej správy</t>
  </si>
  <si>
    <t>Nájom za dočasné parkovanie</t>
  </si>
  <si>
    <t>Nájom  nebytových priestorov MŠ</t>
  </si>
  <si>
    <t xml:space="preserve">Dotácia - evidencia obyvateľstva </t>
  </si>
  <si>
    <t>Dotácia- OZ Detské centrum Rozprávkovo</t>
  </si>
  <si>
    <t>Dotácia -  MŠ Jančová</t>
  </si>
  <si>
    <t>Dotácia na sociálne znevýhodn. -SZP (bez RK)</t>
  </si>
  <si>
    <t>Dotácia na  dopravné(bez RK)</t>
  </si>
  <si>
    <t>Dotácia na vzdelávacie poukazy(bez RK)</t>
  </si>
  <si>
    <t>Dotácia -Školský klub(bez RK)</t>
  </si>
  <si>
    <t>Dotácia -ZŠS pri ZŠ Komenského(bez RK)</t>
  </si>
  <si>
    <t>Príspevok na  športovú triedu (bez RK)</t>
  </si>
  <si>
    <t>Dotácia -Školský klub</t>
  </si>
  <si>
    <t>Dotácia -ZŠS pri ZŠ Brehy</t>
  </si>
  <si>
    <t>Dotácia na činnosť ZUŠ Ignáca Kolčáka (bez RK)</t>
  </si>
  <si>
    <t>Dotácia - Súkromná ZUŠ Fernezová /s RK/</t>
  </si>
  <si>
    <t>Dotácia - Súkromná ZUŠ Babuliaková s/RK/</t>
  </si>
  <si>
    <t>Dotácia- Školský klub pri Cirkevnej základnej škole /sRK/</t>
  </si>
  <si>
    <t>Dotácia na činnosť CVČ Maják</t>
  </si>
  <si>
    <t>Dotácia od subjektov verejnej správy</t>
  </si>
  <si>
    <t>Aktivity dôchodcov MO JD a  KJ Námestovo</t>
  </si>
  <si>
    <t>Dotácia na informačný systém MsP Námestovo</t>
  </si>
  <si>
    <t>Dotácia na modernizáciu kamerového systému</t>
  </si>
  <si>
    <t xml:space="preserve">Rekonštrukcia Ul. Komenského </t>
  </si>
  <si>
    <t>05 1 0</t>
  </si>
  <si>
    <t>Dotácia - "Predchádzanie vzniku odpadu kompostovaním"</t>
  </si>
  <si>
    <t xml:space="preserve">Vybudovanie únikovej požiarnej cesty </t>
  </si>
  <si>
    <t>Rekonštrukcia vzduchotechniky v kinosále DK</t>
  </si>
  <si>
    <t>VPP- nemocenské dávky</t>
  </si>
  <si>
    <t>Nájom nebytových  priestorov DKN</t>
  </si>
  <si>
    <t>Rekonštrukcia strechy  MsÚ</t>
  </si>
  <si>
    <t>Iné príjmy - služby</t>
  </si>
  <si>
    <t>24xxxx</t>
  </si>
  <si>
    <t>Dotácia na registráciu adries, PREGOP</t>
  </si>
  <si>
    <t xml:space="preserve">Triedenie odpadu-nákup vriec, služby </t>
  </si>
  <si>
    <t xml:space="preserve">Údržba miestnej komunikácie </t>
  </si>
  <si>
    <t>Rekonštrukcia ul.Cyrila a Metoda</t>
  </si>
  <si>
    <t>Nájomné kop.strojov</t>
  </si>
  <si>
    <t>Projektová dokumentácia -ul. Brezová</t>
  </si>
  <si>
    <t>2xxxxx</t>
  </si>
  <si>
    <t>Vlastné príjmy RO /bez RK/</t>
  </si>
  <si>
    <t>Dotácia na  výzvu v Základnej škole úspešnejší bez /RK/</t>
  </si>
  <si>
    <t>Platby rodičov  MŠ a školské zariadenia</t>
  </si>
  <si>
    <t>3xxxxx</t>
  </si>
  <si>
    <t>Vlastné príjmy (bez RK)</t>
  </si>
  <si>
    <t xml:space="preserve">Monitorovacia správa -EU </t>
  </si>
  <si>
    <t>Dotácia na asistenta učiteľa bez RK</t>
  </si>
  <si>
    <t>Nákup elektromobilu</t>
  </si>
  <si>
    <t>Rekonštrukcia námestia A. Bernoláka</t>
  </si>
  <si>
    <t>Rekonštrukcia ul.  ČSA</t>
  </si>
  <si>
    <t>PD zníženia enenrgetickej náročnosti 32b.j. Komenského</t>
  </si>
  <si>
    <t>Dotácia na rekonštrukcia zdravotechniky,IS v ZŠ Slnečná</t>
  </si>
  <si>
    <t>Dotácia na obstaranie špeciálnych učební ZŠ Komenského</t>
  </si>
  <si>
    <t>Dotácia na obstaranie špeciálnych učební ZŠ Slnečná</t>
  </si>
  <si>
    <t>Na odstupné</t>
  </si>
  <si>
    <t>Nájomné na program dražieb,softveru</t>
  </si>
  <si>
    <t>Pozemkové úpravy Vojenské 2</t>
  </si>
  <si>
    <t>Pozemkové úpravy , Brehy</t>
  </si>
  <si>
    <t>Pozemkové úpravy  Vojenské 1</t>
  </si>
  <si>
    <t>Programové vybavenie spracovania dochádzky</t>
  </si>
  <si>
    <t>Rekonštrukcia ústredne Mestského rozhlasu</t>
  </si>
  <si>
    <t>Pasportizácia hrobových miest</t>
  </si>
  <si>
    <t>Bezpečný priechod pre chodcov</t>
  </si>
  <si>
    <t>03.2.0</t>
  </si>
  <si>
    <t>Generel dopravy</t>
  </si>
  <si>
    <t>Generel zelene</t>
  </si>
  <si>
    <t xml:space="preserve"> Vybudovanie odvodnenia ul. Severná</t>
  </si>
  <si>
    <t>Nákup HIM - hudobné nástroje pre ZUŠ Ignáca Kolčáka bez RK</t>
  </si>
  <si>
    <t>Rekonštrukcia ul. Kliňanská</t>
  </si>
  <si>
    <t>Zatrubnenie rygolu a rozšírenie MK ul. Severná</t>
  </si>
  <si>
    <t>Projektová dokumentácia na výstavbu ŠFRB</t>
  </si>
  <si>
    <t>Vybudovanie detského ihriska na sídlisku Stred</t>
  </si>
  <si>
    <t>Dotácia z Enviromentálneho fondu</t>
  </si>
  <si>
    <t xml:space="preserve">Dotácia na stravné </t>
  </si>
  <si>
    <t>6xxxx</t>
  </si>
  <si>
    <t>Zníženie energetickej  náročnosti DK</t>
  </si>
  <si>
    <t>Dotácia na stravné -ÚPSVaR</t>
  </si>
  <si>
    <t>Dotácia na učebné pomôcky - ÚPSVaR</t>
  </si>
  <si>
    <t>Vratky nevyčerpanej dotácie</t>
  </si>
  <si>
    <t>32xxx</t>
  </si>
  <si>
    <t>Oprava strešnej krytiny 32b.j. Komenského</t>
  </si>
  <si>
    <t>Údržba budov, oprava priestorov suterénu MsÚ</t>
  </si>
  <si>
    <t>Verejné WC vodné, stočné</t>
  </si>
  <si>
    <t>Príspevok na rekreáciu</t>
  </si>
  <si>
    <t>Údržba VP- schody a stena dejateľov Nám. P.O. Hviezdoslava</t>
  </si>
  <si>
    <t>Dotácia- Slovenský zväz drobnochovateľov</t>
  </si>
  <si>
    <t>Dotácia na Oravský festival tanca a pohybu</t>
  </si>
  <si>
    <t>Dotácia na Divadelný festival na Slanickom ostrove</t>
  </si>
  <si>
    <t>Údržba miestnej komunikácie ul. Okružná</t>
  </si>
  <si>
    <t>Údržba ul. ČK od križovatky po OD Klinec</t>
  </si>
  <si>
    <t>Údržba od ul.SNP po ul.Štefánikova</t>
  </si>
  <si>
    <t>Údržba schodov ul. Ľudovíta štúra</t>
  </si>
  <si>
    <t>Dotácia v ZŠ úspešnejší bez /RK/+spoluúčasť zriaďovateľa</t>
  </si>
  <si>
    <t>Údržba asfaltovej plochy ihriska na ul.Mlynská</t>
  </si>
  <si>
    <t>Údržba podlahy hlavnej časti chodby prízemia - dotácia</t>
  </si>
  <si>
    <t xml:space="preserve">Vybudovanie miestnej komunikácie-ul.Lazová, asfaltový povrch </t>
  </si>
  <si>
    <t>Príjazdová komunikácia k Skate parku - dotácia</t>
  </si>
  <si>
    <t>Údržba priestorov kinosály, výmena sedačiek - DKN - dotácia</t>
  </si>
  <si>
    <t>Dotácia -Mestský športový klub Námestovo</t>
  </si>
  <si>
    <t>Dotácia -Telovýchovná jednota Oravan Námestovo</t>
  </si>
  <si>
    <t>Dotácia -Námestovský klub slovenských turistov</t>
  </si>
  <si>
    <t>Príspevok TS - údržba verejného osvetlenia</t>
  </si>
  <si>
    <t>Príspevok TS - údržba miestneho rozhlasu</t>
  </si>
  <si>
    <t>Príspevok na činnosť DKN</t>
  </si>
  <si>
    <t>Príspevok na činnosť vo výške inkasovaného nájmu</t>
  </si>
  <si>
    <t>Príspevok TS - maľovanie kaplnky, oplotenie</t>
  </si>
  <si>
    <t>Údržba strechy a svetlíkov pavilon B -Školská jedáleň</t>
  </si>
  <si>
    <t>Údržba schodov a rampy - Školská jedáleň</t>
  </si>
  <si>
    <t>Dotácia  na plavecký výcvik /s RK/</t>
  </si>
  <si>
    <t>Príspevok na činnosť pre Centrum sociálnych služieb</t>
  </si>
  <si>
    <t>Dotácia na činnosť ŠR - pre Centrum sociálnych služieb</t>
  </si>
  <si>
    <t>Dotácia-denný stacionár SKCH</t>
  </si>
  <si>
    <t>Dotácia na stravné ŠŠI</t>
  </si>
  <si>
    <t>Prístrešok na kontajnery ul. ČK</t>
  </si>
  <si>
    <t>Modernizácia požiarnej zbrojnice pre DHZ-dotácia</t>
  </si>
  <si>
    <t xml:space="preserve">Spolufinancovanie projektu BRKO - dotácia </t>
  </si>
  <si>
    <t>Obstaranie špeciálnych učební ZŠ Slnečná-dotácia</t>
  </si>
  <si>
    <t>Obstaranie špeciálnych učební ZŠ Komenského-dotácia</t>
  </si>
  <si>
    <t>Povrchová úprava manipulačnej plochy sídlisko pri BD č.166</t>
  </si>
  <si>
    <t>Povrchová úprava ul. Kvetná - pokračovanie</t>
  </si>
  <si>
    <t>Príspevok TS - rozvoj obcí</t>
  </si>
  <si>
    <t>Údržba spevnených plôch areálu  MŠK - dotácia</t>
  </si>
  <si>
    <t>Dotácia  v ZŠ úspešnejší bez /RK/+spoluúčasť zriaďovateľa</t>
  </si>
  <si>
    <t>Dotácia -CŠPP  ICM Orava</t>
  </si>
  <si>
    <t>Dotácia- CŠPP  Fonema</t>
  </si>
  <si>
    <t>Rozšírenie kamer. systému na verejných priestranstvách</t>
  </si>
  <si>
    <t>Vybudovanie vzduchotechniky knižnice, klubovní DKN</t>
  </si>
  <si>
    <t>Nákup pozemkov na rozvoj areálu ZŠ Komenského podľa ÚP</t>
  </si>
  <si>
    <t>Súťaže návrhov  "Námestovské nábrežie-dostavba a verejný priestor"</t>
  </si>
  <si>
    <t>Príspevok TS - podpora a rozvoj separovaného zberu</t>
  </si>
  <si>
    <t>Príspevok TS - čistenie MK,ver.priest.</t>
  </si>
  <si>
    <t>Príspevok TS - služby za uloženie a likvidáciu odpadu</t>
  </si>
  <si>
    <t>Príspevok TS - likvidácia nelegálnych skládok</t>
  </si>
  <si>
    <t>Príspevok na dopravu pre  TS</t>
  </si>
  <si>
    <t>Prípravna a projektová dokumentácia IBV Vojenské</t>
  </si>
  <si>
    <t xml:space="preserve">            Rozpočet mesta Námestovo na rok  2020</t>
  </si>
  <si>
    <t>Rozpočet na rok 2020 schválený Uznesením č. 116/2019, dňa 19.12.2019</t>
  </si>
  <si>
    <t>Dotácia na modernizáciu požiarnej zbrojnice pre DHZ</t>
  </si>
  <si>
    <t>Zabezpečenie vybavenia  DHZO</t>
  </si>
  <si>
    <t xml:space="preserve">Rekonštrukcia nebytových priestrov Komenského 510 </t>
  </si>
  <si>
    <t>Obstaranie doplnku  k  ÚPN - budova Marina</t>
  </si>
  <si>
    <t>Dotácia  na zabezpečenie materiálno-technického vybavenia DHZO</t>
  </si>
  <si>
    <t>PPD na rekonštrukciu jedálne ZŠ Komenského</t>
  </si>
  <si>
    <t xml:space="preserve">453 </t>
  </si>
  <si>
    <t>Elektronabíjacia stanica-dotácia</t>
  </si>
  <si>
    <t>Podujatia-  EFRR Program Interreg  V-A Poľsko-Slovensko-Dotácia</t>
  </si>
  <si>
    <t>Zapojenie grantu - doplnok k ÚPN - budova Marína</t>
  </si>
  <si>
    <t>Rozpočet  2020 + RO č.1/2020</t>
  </si>
  <si>
    <t>RO č.1/2020 schválené Uzneením č. 36/2020 dňa 22.04.2020</t>
  </si>
  <si>
    <t>Rekonštrukcia ul. ČK od križovatky po OD Klinec</t>
  </si>
  <si>
    <t>Rozpočet 2020+RO č.2/2020</t>
  </si>
  <si>
    <t>Odchodné</t>
  </si>
  <si>
    <t>Údržba asfaltovej plochy ihriska na ul.Komenského</t>
  </si>
  <si>
    <t xml:space="preserve">Údržba podlahy hlavnej časti chodby prízemia </t>
  </si>
  <si>
    <t>Modernizácia umelej trávy v areáli MŠK</t>
  </si>
  <si>
    <t>Skutočnosť k 30.6.2020</t>
  </si>
  <si>
    <t>%</t>
  </si>
  <si>
    <t>Dotácia na sčítanie obyvateľstvo, bytov, domov</t>
  </si>
  <si>
    <t>Grant na merač rýchlosti</t>
  </si>
  <si>
    <t>ZŠ Slnečná zábezpeka</t>
  </si>
  <si>
    <t>ZŠ Komenského zábezpeka</t>
  </si>
  <si>
    <t>453</t>
  </si>
  <si>
    <t>ZŠ Slnečná -prenesené kompetencie (bez RK)</t>
  </si>
  <si>
    <t>ZŠ Slnečná zapojenie zo ŠR</t>
  </si>
  <si>
    <t>ZŠ Komenského zapojenie zo ŠR</t>
  </si>
  <si>
    <t>SŠI zapojenie zo  ŠR</t>
  </si>
  <si>
    <t>Lex korona</t>
  </si>
  <si>
    <t>Údržba verejného priestranstva</t>
  </si>
  <si>
    <t>637002</t>
  </si>
  <si>
    <t>Vybavenie špeciálnych učební</t>
  </si>
  <si>
    <t>637037</t>
  </si>
  <si>
    <t xml:space="preserve">Vratky - dopravné </t>
  </si>
  <si>
    <t>642014</t>
  </si>
  <si>
    <t>Stravné -diéta</t>
  </si>
  <si>
    <r>
      <rPr>
        <b/>
        <sz val="11"/>
        <rFont val="Arial Narrow"/>
        <family val="2"/>
        <charset val="238"/>
      </rPr>
      <t>Kapitálové</t>
    </r>
    <r>
      <rPr>
        <sz val="11"/>
        <rFont val="Arial Narrow"/>
        <family val="2"/>
        <charset val="238"/>
      </rPr>
      <t xml:space="preserve"> </t>
    </r>
    <r>
      <rPr>
        <b/>
        <sz val="11"/>
        <rFont val="Arial Narrow"/>
        <family val="2"/>
        <charset val="238"/>
      </rPr>
      <t>príjmy</t>
    </r>
  </si>
  <si>
    <t>Výmena protipožiarnych dverí</t>
  </si>
  <si>
    <t>RO č.3/2020 schválené primátorom dňa 14.08.2020</t>
  </si>
  <si>
    <t>Rozpočet 2020+RO č.3/2020</t>
  </si>
  <si>
    <t>Členské Miestna akčna skupina Biela Orava</t>
  </si>
  <si>
    <t>Sčítanie obyvateľov</t>
  </si>
  <si>
    <t>Voľby  do NR SR</t>
  </si>
  <si>
    <t>RO č.2/2020 schválené Uznesením č. 67/2020 dňa 24.06.2020</t>
  </si>
  <si>
    <t>Prípravna a projekt. Dokument. prepojenia ul. Ľ.Štúra so Saleziánmi</t>
  </si>
  <si>
    <t>Projekt. dokumentácia na výstavbu športovej haly pri ZŠ Komenského</t>
  </si>
  <si>
    <t>Inteligentné lavičky- EFRR Program Interreg Poľsko-Slovensko -Dotácia</t>
  </si>
  <si>
    <t>Rozpočet 2020+RO č.4/2020</t>
  </si>
  <si>
    <t>Vybudovanie zábradlia ul. Mlynská - Sama Chalupku</t>
  </si>
  <si>
    <t>Nákup HIM- elektrický kotol MŠ Bernolákova</t>
  </si>
  <si>
    <t>Vybudovanie chodníka na ul. Mlynská</t>
  </si>
  <si>
    <t>Prípravna a projektová dokumentácia IBV Čerchle II</t>
  </si>
  <si>
    <t>Projekt "Nízkouhlíková stratégia mesta  Námestovo"</t>
  </si>
  <si>
    <t>Údržba schodov Brehy</t>
  </si>
  <si>
    <t>Návrh Roč.4/2020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</si>
</sst>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Times New Roman"/>
      <family val="1"/>
      <charset val="238"/>
    </font>
    <font>
      <b/>
      <i/>
      <sz val="11"/>
      <name val="Arial Narrow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" fontId="5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1" fontId="4" fillId="2" borderId="1" xfId="0" applyNumberFormat="1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2" fontId="4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1" fontId="4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5" fillId="2" borderId="6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right" wrapText="1"/>
    </xf>
    <xf numFmtId="0" fontId="4" fillId="2" borderId="6" xfId="0" applyFont="1" applyFill="1" applyBorder="1" applyAlignment="1">
      <alignment wrapText="1"/>
    </xf>
    <xf numFmtId="1" fontId="6" fillId="2" borderId="1" xfId="0" applyNumberFormat="1" applyFont="1" applyFill="1" applyBorder="1"/>
    <xf numFmtId="2" fontId="4" fillId="2" borderId="1" xfId="0" applyNumberFormat="1" applyFont="1" applyFill="1" applyBorder="1"/>
    <xf numFmtId="2" fontId="4" fillId="2" borderId="10" xfId="0" applyNumberFormat="1" applyFont="1" applyFill="1" applyBorder="1" applyAlignment="1">
      <alignment wrapText="1"/>
    </xf>
    <xf numFmtId="2" fontId="4" fillId="2" borderId="11" xfId="0" applyNumberFormat="1" applyFont="1" applyFill="1" applyBorder="1" applyAlignment="1">
      <alignment wrapText="1"/>
    </xf>
    <xf numFmtId="0" fontId="4" fillId="2" borderId="1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right" wrapText="1"/>
    </xf>
    <xf numFmtId="0" fontId="5" fillId="2" borderId="11" xfId="0" applyFont="1" applyFill="1" applyBorder="1" applyAlignment="1">
      <alignment wrapText="1"/>
    </xf>
    <xf numFmtId="2" fontId="5" fillId="2" borderId="11" xfId="0" applyNumberFormat="1" applyFont="1" applyFill="1" applyBorder="1" applyAlignment="1">
      <alignment wrapText="1"/>
    </xf>
    <xf numFmtId="2" fontId="4" fillId="2" borderId="12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9" fontId="4" fillId="2" borderId="2" xfId="0" applyNumberFormat="1" applyFont="1" applyFill="1" applyBorder="1" applyAlignment="1">
      <alignment wrapText="1"/>
    </xf>
    <xf numFmtId="0" fontId="5" fillId="2" borderId="1" xfId="0" applyFont="1" applyFill="1" applyBorder="1"/>
    <xf numFmtId="0" fontId="4" fillId="2" borderId="1" xfId="0" applyFont="1" applyFill="1" applyBorder="1"/>
    <xf numFmtId="2" fontId="5" fillId="2" borderId="1" xfId="0" applyNumberFormat="1" applyFont="1" applyFill="1" applyBorder="1"/>
    <xf numFmtId="0" fontId="4" fillId="2" borderId="0" xfId="0" applyFont="1" applyFill="1"/>
    <xf numFmtId="49" fontId="4" fillId="2" borderId="6" xfId="0" applyNumberFormat="1" applyFont="1" applyFill="1" applyBorder="1" applyAlignment="1">
      <alignment horizontal="right" wrapText="1"/>
    </xf>
    <xf numFmtId="49" fontId="7" fillId="2" borderId="1" xfId="0" applyNumberFormat="1" applyFont="1" applyFill="1" applyBorder="1" applyAlignment="1">
      <alignment horizontal="right" wrapText="1"/>
    </xf>
    <xf numFmtId="2" fontId="5" fillId="2" borderId="0" xfId="0" applyNumberFormat="1" applyFont="1" applyFill="1"/>
    <xf numFmtId="0" fontId="4" fillId="2" borderId="11" xfId="0" applyFont="1" applyFill="1" applyBorder="1"/>
    <xf numFmtId="49" fontId="8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wrapText="1"/>
    </xf>
    <xf numFmtId="1" fontId="4" fillId="2" borderId="1" xfId="0" applyNumberFormat="1" applyFont="1" applyFill="1" applyBorder="1"/>
    <xf numFmtId="164" fontId="4" fillId="2" borderId="1" xfId="0" applyNumberFormat="1" applyFont="1" applyFill="1" applyBorder="1"/>
    <xf numFmtId="49" fontId="4" fillId="2" borderId="8" xfId="0" applyNumberFormat="1" applyFont="1" applyFill="1" applyBorder="1" applyAlignment="1">
      <alignment horizontal="right" wrapText="1"/>
    </xf>
    <xf numFmtId="0" fontId="5" fillId="2" borderId="8" xfId="0" applyFont="1" applyFill="1" applyBorder="1" applyAlignment="1">
      <alignment wrapText="1"/>
    </xf>
    <xf numFmtId="0" fontId="2" fillId="2" borderId="0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5" fillId="2" borderId="7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right" wrapText="1"/>
    </xf>
    <xf numFmtId="1" fontId="5" fillId="2" borderId="3" xfId="0" applyNumberFormat="1" applyFont="1" applyFill="1" applyBorder="1" applyAlignment="1">
      <alignment wrapText="1"/>
    </xf>
    <xf numFmtId="0" fontId="5" fillId="2" borderId="0" xfId="0" applyFont="1" applyFill="1" applyBorder="1" applyAlignment="1">
      <alignment horizontal="center" wrapText="1"/>
    </xf>
  </cellXfs>
  <cellStyles count="2">
    <cellStyle name="Normálne" xfId="0" builtinId="0"/>
    <cellStyle name="normální_Lis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173649</xdr:colOff>
      <xdr:row>2</xdr:row>
      <xdr:rowOff>24848</xdr:rowOff>
    </xdr:from>
    <xdr:to>
      <xdr:col>1</xdr:col>
      <xdr:colOff>790575</xdr:colOff>
      <xdr:row>5</xdr:row>
      <xdr:rowOff>19145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599" y="234398"/>
          <a:ext cx="616926" cy="6038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7"/>
  <sheetViews>
    <sheetView tabSelected="1" topLeftCell="A418" zoomScaleNormal="100" workbookViewId="0">
      <selection activeCell="N529" sqref="N529"/>
    </sheetView>
  </sheetViews>
  <sheetFormatPr defaultColWidth="16.5703125" defaultRowHeight="16.5" x14ac:dyDescent="0.3"/>
  <cols>
    <col min="1" max="1" width="6.85546875" style="5" customWidth="1"/>
    <col min="2" max="2" width="47.85546875" style="5" customWidth="1"/>
    <col min="3" max="3" width="10.140625" style="5" customWidth="1"/>
    <col min="4" max="4" width="9.28515625" style="5" customWidth="1"/>
    <col min="5" max="5" width="8.85546875" style="5" customWidth="1"/>
    <col min="6" max="6" width="9.28515625" style="5" customWidth="1"/>
    <col min="7" max="7" width="9" style="5" customWidth="1"/>
    <col min="8" max="8" width="10.85546875" style="37" customWidth="1"/>
    <col min="9" max="9" width="7.140625" style="37" customWidth="1"/>
    <col min="10" max="10" width="9.140625" style="5" customWidth="1"/>
    <col min="11" max="11" width="9.5703125" style="5" customWidth="1"/>
    <col min="12" max="12" width="10" style="7" customWidth="1"/>
    <col min="13" max="13" width="9.140625" style="5" customWidth="1"/>
    <col min="14" max="14" width="14.140625" style="5" customWidth="1"/>
    <col min="15" max="15" width="11.5703125" style="5" customWidth="1"/>
    <col min="16" max="16" width="11.28515625" style="5" customWidth="1"/>
    <col min="17" max="17" width="11" style="5" customWidth="1"/>
    <col min="18" max="188" width="9.140625" style="5" customWidth="1"/>
    <col min="189" max="189" width="9.28515625" style="5" customWidth="1"/>
    <col min="190" max="190" width="52.28515625" style="5" customWidth="1"/>
    <col min="191" max="191" width="0" style="5" hidden="1" customWidth="1"/>
    <col min="192" max="192" width="12.5703125" style="5" customWidth="1"/>
    <col min="193" max="193" width="0" style="5" hidden="1" customWidth="1"/>
    <col min="194" max="194" width="9.5703125" style="5" customWidth="1"/>
    <col min="195" max="195" width="11.7109375" style="5" customWidth="1"/>
    <col min="196" max="196" width="10.42578125" style="5" customWidth="1"/>
    <col min="197" max="197" width="0" style="5" hidden="1" customWidth="1"/>
    <col min="198" max="198" width="11.140625" style="5" customWidth="1"/>
    <col min="199" max="16384" width="16.5703125" style="5"/>
  </cols>
  <sheetData>
    <row r="1" spans="1:18" s="15" customFormat="1" hidden="1" x14ac:dyDescent="0.3">
      <c r="A1" s="31"/>
      <c r="B1" s="2"/>
      <c r="C1" s="2"/>
      <c r="L1" s="50"/>
    </row>
    <row r="2" spans="1:18" s="3" customFormat="1" x14ac:dyDescent="0.3">
      <c r="L2" s="51"/>
    </row>
    <row r="3" spans="1:18" s="3" customFormat="1" x14ac:dyDescent="0.3">
      <c r="B3" s="56" t="s">
        <v>417</v>
      </c>
      <c r="C3" s="56"/>
      <c r="L3" s="51"/>
    </row>
    <row r="4" spans="1:18" s="3" customFormat="1" x14ac:dyDescent="0.3">
      <c r="L4" s="51"/>
    </row>
    <row r="5" spans="1:18" s="3" customFormat="1" ht="15" customHeight="1" x14ac:dyDescent="0.3">
      <c r="L5" s="51"/>
    </row>
    <row r="6" spans="1:18" s="16" customFormat="1" x14ac:dyDescent="0.3">
      <c r="B6" s="3"/>
      <c r="C6" s="3"/>
      <c r="L6" s="52"/>
    </row>
    <row r="7" spans="1:18" s="32" customFormat="1" ht="95.1" customHeight="1" x14ac:dyDescent="0.3">
      <c r="A7" s="7"/>
      <c r="B7" s="17" t="s">
        <v>0</v>
      </c>
      <c r="C7" s="1" t="s">
        <v>418</v>
      </c>
      <c r="D7" s="14" t="s">
        <v>430</v>
      </c>
      <c r="E7" s="14" t="s">
        <v>429</v>
      </c>
      <c r="F7" s="14" t="s">
        <v>463</v>
      </c>
      <c r="G7" s="14" t="s">
        <v>432</v>
      </c>
      <c r="H7" s="32" t="s">
        <v>437</v>
      </c>
      <c r="I7" s="32" t="s">
        <v>438</v>
      </c>
      <c r="J7" s="14" t="s">
        <v>458</v>
      </c>
      <c r="K7" s="14" t="s">
        <v>459</v>
      </c>
      <c r="L7" s="53" t="s">
        <v>474</v>
      </c>
      <c r="M7" s="14" t="s">
        <v>467</v>
      </c>
      <c r="Q7" s="33"/>
    </row>
    <row r="8" spans="1:18" ht="17.100000000000001" customHeight="1" x14ac:dyDescent="0.3">
      <c r="A8" s="25">
        <v>100</v>
      </c>
      <c r="B8" s="7" t="s">
        <v>1</v>
      </c>
      <c r="C8" s="4">
        <f>C10+C13+C16</f>
        <v>6600538</v>
      </c>
      <c r="E8" s="4">
        <f>E10+E13+E16</f>
        <v>6600538</v>
      </c>
      <c r="F8" s="4"/>
      <c r="G8" s="4">
        <f>G10+G13+G16</f>
        <v>6600538</v>
      </c>
      <c r="H8" s="34">
        <f>H10+H13+H16</f>
        <v>3312151.62</v>
      </c>
      <c r="I8" s="21">
        <f>H8/G8*100</f>
        <v>50.180025022202734</v>
      </c>
      <c r="K8" s="4">
        <f>K10+K13+K16</f>
        <v>6600538</v>
      </c>
      <c r="M8" s="4">
        <f>M10+M13+M16</f>
        <v>6600538</v>
      </c>
      <c r="P8" s="4"/>
      <c r="R8" s="4"/>
    </row>
    <row r="9" spans="1:18" ht="15" customHeight="1" x14ac:dyDescent="0.3">
      <c r="A9" s="18"/>
      <c r="H9" s="35"/>
      <c r="I9" s="21"/>
    </row>
    <row r="10" spans="1:18" ht="15" customHeight="1" x14ac:dyDescent="0.3">
      <c r="A10" s="25">
        <v>110</v>
      </c>
      <c r="B10" s="7" t="s">
        <v>2</v>
      </c>
      <c r="C10" s="4">
        <f t="shared" ref="C10" si="0">C11</f>
        <v>5883988</v>
      </c>
      <c r="E10" s="4">
        <f>E11</f>
        <v>5883988</v>
      </c>
      <c r="F10" s="4"/>
      <c r="G10" s="4">
        <f>G11</f>
        <v>5883988</v>
      </c>
      <c r="H10" s="36">
        <f>H11</f>
        <v>2819741.39</v>
      </c>
      <c r="I10" s="21">
        <f t="shared" ref="I10:I73" si="1">H10/G10*100</f>
        <v>47.922283152175019</v>
      </c>
      <c r="K10" s="4">
        <f>K11</f>
        <v>5883988</v>
      </c>
      <c r="L10" s="4"/>
      <c r="M10" s="4">
        <f>M11</f>
        <v>5883988</v>
      </c>
      <c r="O10" s="4"/>
      <c r="R10" s="6"/>
    </row>
    <row r="11" spans="1:18" ht="15" customHeight="1" x14ac:dyDescent="0.3">
      <c r="A11" s="18" t="s">
        <v>3</v>
      </c>
      <c r="B11" s="5" t="s">
        <v>4</v>
      </c>
      <c r="C11" s="6">
        <v>5883988</v>
      </c>
      <c r="E11" s="6">
        <f>D11+C11</f>
        <v>5883988</v>
      </c>
      <c r="F11" s="6"/>
      <c r="G11" s="6">
        <f>F11+E11</f>
        <v>5883988</v>
      </c>
      <c r="H11" s="9">
        <v>2819741.39</v>
      </c>
      <c r="I11" s="21">
        <f t="shared" si="1"/>
        <v>47.922283152175019</v>
      </c>
      <c r="J11" s="6"/>
      <c r="K11" s="6">
        <f>J11+G11</f>
        <v>5883988</v>
      </c>
      <c r="M11" s="6">
        <f>L11+K11</f>
        <v>5883988</v>
      </c>
      <c r="O11" s="6"/>
      <c r="P11" s="6"/>
      <c r="R11" s="6"/>
    </row>
    <row r="12" spans="1:18" ht="15" customHeight="1" x14ac:dyDescent="0.3">
      <c r="A12" s="18"/>
      <c r="E12" s="6"/>
      <c r="F12" s="6"/>
      <c r="G12" s="6"/>
      <c r="H12" s="35"/>
      <c r="I12" s="21"/>
      <c r="K12" s="6"/>
      <c r="M12" s="6"/>
      <c r="N12" s="6"/>
      <c r="R12" s="6"/>
    </row>
    <row r="13" spans="1:18" ht="15" customHeight="1" x14ac:dyDescent="0.3">
      <c r="A13" s="25">
        <v>120</v>
      </c>
      <c r="B13" s="7" t="s">
        <v>5</v>
      </c>
      <c r="C13" s="7">
        <f>C14</f>
        <v>500000</v>
      </c>
      <c r="E13" s="4">
        <f t="shared" ref="E13:E76" si="2">D13+C13</f>
        <v>500000</v>
      </c>
      <c r="F13" s="4"/>
      <c r="G13" s="4">
        <f t="shared" ref="G13:G76" si="3">F13+E13</f>
        <v>500000</v>
      </c>
      <c r="H13" s="34">
        <f>H14</f>
        <v>350945.77</v>
      </c>
      <c r="I13" s="21">
        <f t="shared" si="1"/>
        <v>70.189154000000002</v>
      </c>
      <c r="K13" s="4">
        <f t="shared" ref="K13:K22" si="4">J13+G13</f>
        <v>500000</v>
      </c>
      <c r="L13" s="4"/>
      <c r="M13" s="4">
        <f t="shared" ref="M13:M75" si="5">L13+K13</f>
        <v>500000</v>
      </c>
      <c r="P13" s="6"/>
      <c r="R13" s="6"/>
    </row>
    <row r="14" spans="1:18" ht="15" customHeight="1" x14ac:dyDescent="0.3">
      <c r="A14" s="18" t="s">
        <v>6</v>
      </c>
      <c r="B14" s="5" t="s">
        <v>7</v>
      </c>
      <c r="C14" s="5">
        <v>500000</v>
      </c>
      <c r="E14" s="6">
        <f t="shared" si="2"/>
        <v>500000</v>
      </c>
      <c r="F14" s="6"/>
      <c r="G14" s="6">
        <f t="shared" si="3"/>
        <v>500000</v>
      </c>
      <c r="H14" s="35">
        <v>350945.77</v>
      </c>
      <c r="I14" s="21">
        <f t="shared" si="1"/>
        <v>70.189154000000002</v>
      </c>
      <c r="K14" s="6">
        <f t="shared" si="4"/>
        <v>500000</v>
      </c>
      <c r="M14" s="6">
        <f t="shared" si="5"/>
        <v>500000</v>
      </c>
      <c r="P14" s="6"/>
      <c r="R14" s="6"/>
    </row>
    <row r="15" spans="1:18" ht="15" customHeight="1" x14ac:dyDescent="0.3">
      <c r="A15" s="18"/>
      <c r="E15" s="6"/>
      <c r="F15" s="6"/>
      <c r="G15" s="6"/>
      <c r="H15" s="35"/>
      <c r="I15" s="21"/>
      <c r="K15" s="6"/>
      <c r="M15" s="6"/>
      <c r="P15" s="6"/>
      <c r="R15" s="6"/>
    </row>
    <row r="16" spans="1:18" ht="15" customHeight="1" x14ac:dyDescent="0.3">
      <c r="A16" s="25">
        <v>133</v>
      </c>
      <c r="B16" s="7" t="s">
        <v>8</v>
      </c>
      <c r="C16" s="7">
        <f>SUM(C17:C22)</f>
        <v>216550</v>
      </c>
      <c r="E16" s="6">
        <f>D16+C16</f>
        <v>216550</v>
      </c>
      <c r="F16" s="6"/>
      <c r="G16" s="4">
        <f t="shared" si="3"/>
        <v>216550</v>
      </c>
      <c r="H16" s="34">
        <f>SUM(H17:H22)</f>
        <v>141464.46000000002</v>
      </c>
      <c r="I16" s="21">
        <f t="shared" si="1"/>
        <v>65.326465019625957</v>
      </c>
      <c r="K16" s="4">
        <f>SUM(K17:K22)</f>
        <v>216550</v>
      </c>
      <c r="M16" s="4">
        <f t="shared" si="5"/>
        <v>216550</v>
      </c>
      <c r="P16" s="6"/>
      <c r="R16" s="6"/>
    </row>
    <row r="17" spans="1:18" ht="15" customHeight="1" x14ac:dyDescent="0.3">
      <c r="A17" s="18" t="s">
        <v>9</v>
      </c>
      <c r="B17" s="5" t="s">
        <v>10</v>
      </c>
      <c r="C17" s="5">
        <v>5200</v>
      </c>
      <c r="E17" s="6">
        <f t="shared" si="2"/>
        <v>5200</v>
      </c>
      <c r="F17" s="6"/>
      <c r="G17" s="6">
        <f t="shared" si="3"/>
        <v>5200</v>
      </c>
      <c r="H17" s="35">
        <v>3812.44</v>
      </c>
      <c r="I17" s="21">
        <f t="shared" si="1"/>
        <v>73.316153846153838</v>
      </c>
      <c r="K17" s="6">
        <f t="shared" si="4"/>
        <v>5200</v>
      </c>
      <c r="M17" s="6">
        <f t="shared" si="5"/>
        <v>5200</v>
      </c>
      <c r="P17" s="6"/>
      <c r="R17" s="6"/>
    </row>
    <row r="18" spans="1:18" ht="15" customHeight="1" x14ac:dyDescent="0.3">
      <c r="A18" s="18" t="s">
        <v>9</v>
      </c>
      <c r="B18" s="5" t="s">
        <v>11</v>
      </c>
      <c r="C18" s="5">
        <v>350</v>
      </c>
      <c r="E18" s="6">
        <f t="shared" si="2"/>
        <v>350</v>
      </c>
      <c r="F18" s="6"/>
      <c r="G18" s="6">
        <f t="shared" si="3"/>
        <v>350</v>
      </c>
      <c r="H18" s="35">
        <v>0</v>
      </c>
      <c r="I18" s="21">
        <f t="shared" si="1"/>
        <v>0</v>
      </c>
      <c r="K18" s="6">
        <f t="shared" si="4"/>
        <v>350</v>
      </c>
      <c r="M18" s="6">
        <f t="shared" si="5"/>
        <v>350</v>
      </c>
      <c r="P18" s="6"/>
      <c r="R18" s="6"/>
    </row>
    <row r="19" spans="1:18" ht="15" customHeight="1" x14ac:dyDescent="0.3">
      <c r="A19" s="18" t="s">
        <v>9</v>
      </c>
      <c r="B19" s="5" t="s">
        <v>12</v>
      </c>
      <c r="C19" s="5">
        <v>2000</v>
      </c>
      <c r="E19" s="6">
        <f t="shared" si="2"/>
        <v>2000</v>
      </c>
      <c r="F19" s="6"/>
      <c r="G19" s="6">
        <f t="shared" si="3"/>
        <v>2000</v>
      </c>
      <c r="H19" s="35">
        <v>1793.28</v>
      </c>
      <c r="I19" s="21">
        <f t="shared" si="1"/>
        <v>89.664000000000001</v>
      </c>
      <c r="K19" s="6">
        <f t="shared" si="4"/>
        <v>2000</v>
      </c>
      <c r="M19" s="6">
        <f t="shared" si="5"/>
        <v>2000</v>
      </c>
      <c r="P19" s="6"/>
      <c r="R19" s="6"/>
    </row>
    <row r="20" spans="1:18" ht="15" customHeight="1" x14ac:dyDescent="0.3">
      <c r="A20" s="18" t="s">
        <v>9</v>
      </c>
      <c r="B20" s="5" t="s">
        <v>13</v>
      </c>
      <c r="C20" s="5">
        <v>6000</v>
      </c>
      <c r="E20" s="6">
        <f t="shared" si="2"/>
        <v>6000</v>
      </c>
      <c r="F20" s="6"/>
      <c r="G20" s="6">
        <f t="shared" si="3"/>
        <v>6000</v>
      </c>
      <c r="H20" s="35">
        <v>3166.23</v>
      </c>
      <c r="I20" s="21">
        <f t="shared" si="1"/>
        <v>52.770499999999998</v>
      </c>
      <c r="K20" s="6">
        <f t="shared" si="4"/>
        <v>6000</v>
      </c>
      <c r="M20" s="6">
        <f t="shared" si="5"/>
        <v>6000</v>
      </c>
      <c r="P20" s="6"/>
      <c r="R20" s="6"/>
    </row>
    <row r="21" spans="1:18" ht="15" customHeight="1" x14ac:dyDescent="0.3">
      <c r="A21" s="18" t="s">
        <v>9</v>
      </c>
      <c r="B21" s="5" t="s">
        <v>14</v>
      </c>
      <c r="C21" s="5">
        <v>12000</v>
      </c>
      <c r="E21" s="6">
        <f t="shared" si="2"/>
        <v>12000</v>
      </c>
      <c r="F21" s="6"/>
      <c r="G21" s="6">
        <f t="shared" si="3"/>
        <v>12000</v>
      </c>
      <c r="H21" s="35">
        <v>4051.3</v>
      </c>
      <c r="I21" s="21">
        <f t="shared" si="1"/>
        <v>33.760833333333338</v>
      </c>
      <c r="K21" s="6">
        <f t="shared" si="4"/>
        <v>12000</v>
      </c>
      <c r="M21" s="6">
        <f t="shared" si="5"/>
        <v>12000</v>
      </c>
      <c r="P21" s="6"/>
      <c r="R21" s="6"/>
    </row>
    <row r="22" spans="1:18" ht="15" customHeight="1" x14ac:dyDescent="0.3">
      <c r="A22" s="18" t="s">
        <v>9</v>
      </c>
      <c r="B22" s="5" t="s">
        <v>15</v>
      </c>
      <c r="C22" s="5">
        <v>191000</v>
      </c>
      <c r="E22" s="6">
        <f t="shared" si="2"/>
        <v>191000</v>
      </c>
      <c r="F22" s="6"/>
      <c r="G22" s="6">
        <f t="shared" si="3"/>
        <v>191000</v>
      </c>
      <c r="H22" s="35">
        <v>128641.21</v>
      </c>
      <c r="I22" s="21">
        <f t="shared" si="1"/>
        <v>67.35141884816754</v>
      </c>
      <c r="K22" s="6">
        <f t="shared" si="4"/>
        <v>191000</v>
      </c>
      <c r="M22" s="6">
        <f t="shared" si="5"/>
        <v>191000</v>
      </c>
      <c r="P22" s="6"/>
      <c r="R22" s="6"/>
    </row>
    <row r="23" spans="1:18" ht="15" customHeight="1" x14ac:dyDescent="0.3">
      <c r="A23" s="18"/>
      <c r="E23" s="6"/>
      <c r="F23" s="6"/>
      <c r="G23" s="6"/>
      <c r="H23" s="35"/>
      <c r="I23" s="21"/>
      <c r="M23" s="6"/>
      <c r="P23" s="6"/>
      <c r="R23" s="6"/>
    </row>
    <row r="24" spans="1:18" ht="15" customHeight="1" x14ac:dyDescent="0.3">
      <c r="A24" s="25">
        <v>200</v>
      </c>
      <c r="B24" s="7" t="s">
        <v>16</v>
      </c>
      <c r="C24" s="7">
        <f>C26+C34+C41+C44</f>
        <v>725420</v>
      </c>
      <c r="E24" s="4">
        <f t="shared" si="2"/>
        <v>725420</v>
      </c>
      <c r="F24" s="4"/>
      <c r="G24" s="4">
        <f t="shared" si="3"/>
        <v>725420</v>
      </c>
      <c r="H24" s="34">
        <f>H26+H34+H41+H44</f>
        <v>427996.3</v>
      </c>
      <c r="I24" s="21">
        <f t="shared" si="1"/>
        <v>58.999793223236196</v>
      </c>
      <c r="K24" s="4">
        <f>K26+K34+K41+K44</f>
        <v>725420</v>
      </c>
      <c r="M24" s="4">
        <f t="shared" si="5"/>
        <v>725420</v>
      </c>
      <c r="P24" s="6"/>
      <c r="R24" s="4"/>
    </row>
    <row r="25" spans="1:18" ht="15" customHeight="1" x14ac:dyDescent="0.3">
      <c r="A25" s="18"/>
      <c r="E25" s="6"/>
      <c r="F25" s="6"/>
      <c r="G25" s="6"/>
      <c r="H25" s="35"/>
      <c r="I25" s="21"/>
      <c r="M25" s="6"/>
      <c r="P25" s="6"/>
      <c r="R25" s="6"/>
    </row>
    <row r="26" spans="1:18" ht="15" customHeight="1" x14ac:dyDescent="0.3">
      <c r="A26" s="25">
        <v>210</v>
      </c>
      <c r="B26" s="7" t="s">
        <v>17</v>
      </c>
      <c r="C26" s="7">
        <f>SUM(C27:C32)</f>
        <v>185100</v>
      </c>
      <c r="E26" s="4">
        <f t="shared" si="2"/>
        <v>185100</v>
      </c>
      <c r="F26" s="4"/>
      <c r="G26" s="4">
        <f t="shared" si="3"/>
        <v>185100</v>
      </c>
      <c r="H26" s="34">
        <f>SUM(H27:H32)</f>
        <v>127860.41</v>
      </c>
      <c r="I26" s="21">
        <f t="shared" si="1"/>
        <v>69.076396542409512</v>
      </c>
      <c r="K26" s="4">
        <f>SUM(K27:K32)</f>
        <v>185100</v>
      </c>
      <c r="M26" s="4">
        <f t="shared" si="5"/>
        <v>185100</v>
      </c>
      <c r="O26" s="6"/>
      <c r="P26" s="6"/>
      <c r="R26" s="6"/>
    </row>
    <row r="27" spans="1:18" ht="15" customHeight="1" x14ac:dyDescent="0.3">
      <c r="A27" s="18" t="s">
        <v>18</v>
      </c>
      <c r="B27" s="5" t="s">
        <v>19</v>
      </c>
      <c r="C27" s="5">
        <v>25000</v>
      </c>
      <c r="E27" s="6">
        <f t="shared" si="2"/>
        <v>25000</v>
      </c>
      <c r="F27" s="6"/>
      <c r="G27" s="6">
        <f t="shared" si="3"/>
        <v>25000</v>
      </c>
      <c r="H27" s="35">
        <v>30034.45</v>
      </c>
      <c r="I27" s="21">
        <f t="shared" si="1"/>
        <v>120.1378</v>
      </c>
      <c r="K27" s="6">
        <f>J27+G27</f>
        <v>25000</v>
      </c>
      <c r="M27" s="6">
        <f t="shared" si="5"/>
        <v>25000</v>
      </c>
      <c r="P27" s="6"/>
      <c r="R27" s="6"/>
    </row>
    <row r="28" spans="1:18" ht="15" customHeight="1" x14ac:dyDescent="0.3">
      <c r="A28" s="18" t="s">
        <v>18</v>
      </c>
      <c r="B28" s="5" t="s">
        <v>283</v>
      </c>
      <c r="C28" s="5">
        <v>56000</v>
      </c>
      <c r="E28" s="6">
        <f t="shared" si="2"/>
        <v>56000</v>
      </c>
      <c r="F28" s="6"/>
      <c r="G28" s="6">
        <f t="shared" si="3"/>
        <v>56000</v>
      </c>
      <c r="H28" s="35">
        <v>43093.03</v>
      </c>
      <c r="I28" s="21">
        <f t="shared" si="1"/>
        <v>76.951839285714286</v>
      </c>
      <c r="K28" s="6">
        <f t="shared" ref="K28:K49" si="6">J28+G28</f>
        <v>56000</v>
      </c>
      <c r="M28" s="6">
        <f t="shared" si="5"/>
        <v>56000</v>
      </c>
      <c r="P28" s="6"/>
      <c r="R28" s="6"/>
    </row>
    <row r="29" spans="1:18" ht="15" customHeight="1" x14ac:dyDescent="0.3">
      <c r="A29" s="18" t="s">
        <v>18</v>
      </c>
      <c r="B29" s="5" t="s">
        <v>20</v>
      </c>
      <c r="C29" s="5">
        <v>33000</v>
      </c>
      <c r="E29" s="6">
        <f t="shared" si="2"/>
        <v>33000</v>
      </c>
      <c r="F29" s="6"/>
      <c r="G29" s="6">
        <f t="shared" si="3"/>
        <v>33000</v>
      </c>
      <c r="H29" s="35">
        <v>15175.39</v>
      </c>
      <c r="I29" s="21">
        <f t="shared" si="1"/>
        <v>45.986030303030304</v>
      </c>
      <c r="K29" s="6">
        <f t="shared" si="6"/>
        <v>33000</v>
      </c>
      <c r="M29" s="6">
        <f t="shared" si="5"/>
        <v>33000</v>
      </c>
      <c r="P29" s="6"/>
      <c r="R29" s="6"/>
    </row>
    <row r="30" spans="1:18" ht="15" customHeight="1" x14ac:dyDescent="0.3">
      <c r="A30" s="18" t="s">
        <v>18</v>
      </c>
      <c r="B30" s="5" t="s">
        <v>21</v>
      </c>
      <c r="C30" s="5">
        <v>31000</v>
      </c>
      <c r="E30" s="6">
        <f t="shared" si="2"/>
        <v>31000</v>
      </c>
      <c r="F30" s="6"/>
      <c r="G30" s="6">
        <f t="shared" si="3"/>
        <v>31000</v>
      </c>
      <c r="H30" s="35">
        <v>22111.97</v>
      </c>
      <c r="I30" s="21">
        <f t="shared" si="1"/>
        <v>71.328935483870964</v>
      </c>
      <c r="K30" s="6">
        <f t="shared" si="6"/>
        <v>31000</v>
      </c>
      <c r="M30" s="6">
        <f t="shared" si="5"/>
        <v>31000</v>
      </c>
      <c r="P30" s="6"/>
      <c r="R30" s="6"/>
    </row>
    <row r="31" spans="1:18" ht="15" customHeight="1" x14ac:dyDescent="0.3">
      <c r="A31" s="18" t="s">
        <v>18</v>
      </c>
      <c r="B31" s="5" t="s">
        <v>311</v>
      </c>
      <c r="C31" s="5">
        <v>40000</v>
      </c>
      <c r="E31" s="6">
        <f t="shared" si="2"/>
        <v>40000</v>
      </c>
      <c r="F31" s="6"/>
      <c r="G31" s="6">
        <f t="shared" si="3"/>
        <v>40000</v>
      </c>
      <c r="H31" s="35">
        <v>17445.57</v>
      </c>
      <c r="I31" s="21">
        <f t="shared" si="1"/>
        <v>43.613924999999995</v>
      </c>
      <c r="K31" s="6">
        <f t="shared" si="6"/>
        <v>40000</v>
      </c>
      <c r="M31" s="6">
        <f t="shared" si="5"/>
        <v>40000</v>
      </c>
      <c r="P31" s="6"/>
      <c r="R31" s="6"/>
    </row>
    <row r="32" spans="1:18" ht="15" customHeight="1" x14ac:dyDescent="0.3">
      <c r="A32" s="18" t="s">
        <v>18</v>
      </c>
      <c r="B32" s="5" t="s">
        <v>284</v>
      </c>
      <c r="C32" s="5">
        <v>100</v>
      </c>
      <c r="E32" s="6">
        <f t="shared" si="2"/>
        <v>100</v>
      </c>
      <c r="F32" s="6"/>
      <c r="G32" s="6">
        <f t="shared" si="3"/>
        <v>100</v>
      </c>
      <c r="H32" s="35">
        <v>0</v>
      </c>
      <c r="I32" s="21">
        <f t="shared" si="1"/>
        <v>0</v>
      </c>
      <c r="K32" s="6">
        <f t="shared" si="6"/>
        <v>100</v>
      </c>
      <c r="M32" s="6">
        <f t="shared" si="5"/>
        <v>100</v>
      </c>
      <c r="P32" s="6"/>
      <c r="R32" s="6"/>
    </row>
    <row r="33" spans="1:18" ht="15" customHeight="1" x14ac:dyDescent="0.3">
      <c r="A33" s="18"/>
      <c r="E33" s="6"/>
      <c r="F33" s="6"/>
      <c r="G33" s="6"/>
      <c r="H33" s="35"/>
      <c r="I33" s="21"/>
      <c r="K33" s="6"/>
      <c r="M33" s="6"/>
      <c r="P33" s="6"/>
      <c r="R33" s="6"/>
    </row>
    <row r="34" spans="1:18" ht="15" customHeight="1" x14ac:dyDescent="0.3">
      <c r="A34" s="25">
        <v>220</v>
      </c>
      <c r="B34" s="7" t="s">
        <v>22</v>
      </c>
      <c r="C34" s="7">
        <f>SUM(C35:C39)</f>
        <v>89500</v>
      </c>
      <c r="E34" s="4">
        <f t="shared" si="2"/>
        <v>89500</v>
      </c>
      <c r="F34" s="4"/>
      <c r="G34" s="4">
        <f t="shared" si="3"/>
        <v>89500</v>
      </c>
      <c r="H34" s="34">
        <f>SUM(H35:H39)</f>
        <v>40290.32</v>
      </c>
      <c r="I34" s="21">
        <f t="shared" si="1"/>
        <v>45.017117318435758</v>
      </c>
      <c r="K34" s="4">
        <f>SUM(K35:K39)</f>
        <v>89500</v>
      </c>
      <c r="M34" s="4">
        <f t="shared" si="5"/>
        <v>89500</v>
      </c>
      <c r="P34" s="6"/>
      <c r="R34" s="6"/>
    </row>
    <row r="35" spans="1:18" ht="15" customHeight="1" x14ac:dyDescent="0.3">
      <c r="A35" s="18" t="s">
        <v>24</v>
      </c>
      <c r="B35" s="5" t="s">
        <v>23</v>
      </c>
      <c r="C35" s="5">
        <v>42000</v>
      </c>
      <c r="E35" s="6">
        <f t="shared" si="2"/>
        <v>42000</v>
      </c>
      <c r="F35" s="6"/>
      <c r="G35" s="6">
        <f t="shared" si="3"/>
        <v>42000</v>
      </c>
      <c r="H35" s="35">
        <v>19927.5</v>
      </c>
      <c r="I35" s="21">
        <f t="shared" si="1"/>
        <v>47.446428571428569</v>
      </c>
      <c r="K35" s="6">
        <f t="shared" si="6"/>
        <v>42000</v>
      </c>
      <c r="M35" s="6">
        <f t="shared" si="5"/>
        <v>42000</v>
      </c>
      <c r="P35" s="6"/>
      <c r="R35" s="6"/>
    </row>
    <row r="36" spans="1:18" ht="15" customHeight="1" x14ac:dyDescent="0.3">
      <c r="A36" s="18" t="s">
        <v>24</v>
      </c>
      <c r="B36" s="5" t="s">
        <v>264</v>
      </c>
      <c r="C36" s="5">
        <v>9000</v>
      </c>
      <c r="E36" s="6">
        <f t="shared" si="2"/>
        <v>9000</v>
      </c>
      <c r="F36" s="6"/>
      <c r="G36" s="6">
        <f t="shared" si="3"/>
        <v>9000</v>
      </c>
      <c r="H36" s="35">
        <v>9766.32</v>
      </c>
      <c r="I36" s="21">
        <f t="shared" si="1"/>
        <v>108.51466666666667</v>
      </c>
      <c r="K36" s="6">
        <f t="shared" si="6"/>
        <v>9000</v>
      </c>
      <c r="M36" s="6">
        <f t="shared" si="5"/>
        <v>9000</v>
      </c>
      <c r="P36" s="6"/>
      <c r="R36" s="6"/>
    </row>
    <row r="37" spans="1:18" ht="15" customHeight="1" x14ac:dyDescent="0.3">
      <c r="A37" s="18" t="s">
        <v>24</v>
      </c>
      <c r="B37" s="5" t="s">
        <v>313</v>
      </c>
      <c r="C37" s="5">
        <v>5000</v>
      </c>
      <c r="E37" s="6">
        <f t="shared" si="2"/>
        <v>5000</v>
      </c>
      <c r="F37" s="6"/>
      <c r="G37" s="6">
        <f t="shared" si="3"/>
        <v>5000</v>
      </c>
      <c r="H37" s="35">
        <v>2451.5</v>
      </c>
      <c r="I37" s="21">
        <f t="shared" si="1"/>
        <v>49.03</v>
      </c>
      <c r="K37" s="6">
        <f t="shared" si="6"/>
        <v>5000</v>
      </c>
      <c r="M37" s="6">
        <f t="shared" si="5"/>
        <v>5000</v>
      </c>
      <c r="P37" s="6"/>
      <c r="R37" s="6"/>
    </row>
    <row r="38" spans="1:18" ht="15" customHeight="1" x14ac:dyDescent="0.3">
      <c r="A38" s="18" t="s">
        <v>24</v>
      </c>
      <c r="B38" s="5" t="s">
        <v>324</v>
      </c>
      <c r="C38" s="5">
        <v>29700</v>
      </c>
      <c r="E38" s="6">
        <f t="shared" si="2"/>
        <v>29700</v>
      </c>
      <c r="F38" s="6"/>
      <c r="G38" s="6">
        <f t="shared" si="3"/>
        <v>29700</v>
      </c>
      <c r="H38" s="21">
        <v>8100</v>
      </c>
      <c r="I38" s="21">
        <f t="shared" si="1"/>
        <v>27.27272727272727</v>
      </c>
      <c r="K38" s="6">
        <f t="shared" si="6"/>
        <v>29700</v>
      </c>
      <c r="M38" s="6">
        <f t="shared" si="5"/>
        <v>29700</v>
      </c>
      <c r="P38" s="6"/>
      <c r="R38" s="6"/>
    </row>
    <row r="39" spans="1:18" ht="15" customHeight="1" x14ac:dyDescent="0.3">
      <c r="A39" s="18" t="s">
        <v>24</v>
      </c>
      <c r="B39" s="5" t="s">
        <v>25</v>
      </c>
      <c r="C39" s="5">
        <v>3800</v>
      </c>
      <c r="E39" s="6">
        <f t="shared" si="2"/>
        <v>3800</v>
      </c>
      <c r="F39" s="6"/>
      <c r="G39" s="6">
        <f t="shared" si="3"/>
        <v>3800</v>
      </c>
      <c r="H39" s="21">
        <v>45</v>
      </c>
      <c r="I39" s="21">
        <f t="shared" si="1"/>
        <v>1.1842105263157896</v>
      </c>
      <c r="K39" s="6">
        <f t="shared" si="6"/>
        <v>3800</v>
      </c>
      <c r="M39" s="6">
        <f t="shared" si="5"/>
        <v>3800</v>
      </c>
      <c r="P39" s="6"/>
      <c r="R39" s="6"/>
    </row>
    <row r="40" spans="1:18" ht="15" customHeight="1" x14ac:dyDescent="0.3">
      <c r="A40" s="18"/>
      <c r="E40" s="6"/>
      <c r="F40" s="6"/>
      <c r="G40" s="6"/>
      <c r="H40" s="35"/>
      <c r="I40" s="21"/>
      <c r="K40" s="6"/>
      <c r="M40" s="6"/>
      <c r="P40" s="6"/>
      <c r="R40" s="6"/>
    </row>
    <row r="41" spans="1:18" ht="15" customHeight="1" x14ac:dyDescent="0.3">
      <c r="A41" s="25">
        <v>240</v>
      </c>
      <c r="B41" s="7" t="s">
        <v>26</v>
      </c>
      <c r="C41" s="7">
        <f>C42</f>
        <v>4200</v>
      </c>
      <c r="E41" s="4">
        <f t="shared" si="2"/>
        <v>4200</v>
      </c>
      <c r="F41" s="4"/>
      <c r="G41" s="4">
        <f t="shared" si="3"/>
        <v>4200</v>
      </c>
      <c r="H41" s="34">
        <f>H42</f>
        <v>812.54</v>
      </c>
      <c r="I41" s="21">
        <f t="shared" si="1"/>
        <v>19.346190476190475</v>
      </c>
      <c r="K41" s="4">
        <f t="shared" si="6"/>
        <v>4200</v>
      </c>
      <c r="M41" s="4">
        <f t="shared" si="5"/>
        <v>4200</v>
      </c>
      <c r="P41" s="6"/>
      <c r="R41" s="6"/>
    </row>
    <row r="42" spans="1:18" ht="15" customHeight="1" x14ac:dyDescent="0.3">
      <c r="A42" s="18" t="s">
        <v>314</v>
      </c>
      <c r="B42" s="5" t="s">
        <v>27</v>
      </c>
      <c r="C42" s="5">
        <v>4200</v>
      </c>
      <c r="E42" s="6">
        <f t="shared" si="2"/>
        <v>4200</v>
      </c>
      <c r="F42" s="6"/>
      <c r="G42" s="6">
        <f t="shared" si="3"/>
        <v>4200</v>
      </c>
      <c r="H42" s="35">
        <v>812.54</v>
      </c>
      <c r="I42" s="21">
        <f t="shared" si="1"/>
        <v>19.346190476190475</v>
      </c>
      <c r="K42" s="6">
        <f t="shared" si="6"/>
        <v>4200</v>
      </c>
      <c r="M42" s="6">
        <f t="shared" si="5"/>
        <v>4200</v>
      </c>
      <c r="P42" s="6"/>
      <c r="R42" s="6"/>
    </row>
    <row r="43" spans="1:18" ht="15" customHeight="1" x14ac:dyDescent="0.3">
      <c r="A43" s="18"/>
      <c r="E43" s="6"/>
      <c r="F43" s="6"/>
      <c r="G43" s="6"/>
      <c r="H43" s="35"/>
      <c r="I43" s="21"/>
      <c r="K43" s="6"/>
      <c r="M43" s="6"/>
      <c r="P43" s="6"/>
      <c r="R43" s="6"/>
    </row>
    <row r="44" spans="1:18" ht="15" customHeight="1" x14ac:dyDescent="0.3">
      <c r="A44" s="25">
        <v>290</v>
      </c>
      <c r="B44" s="7" t="s">
        <v>28</v>
      </c>
      <c r="C44" s="7">
        <f>SUM(C45:C49)</f>
        <v>446620</v>
      </c>
      <c r="E44" s="4">
        <f t="shared" si="2"/>
        <v>446620</v>
      </c>
      <c r="F44" s="4"/>
      <c r="G44" s="4">
        <f t="shared" si="3"/>
        <v>446620</v>
      </c>
      <c r="H44" s="34">
        <f>SUM(H45:H49)</f>
        <v>259033.02999999997</v>
      </c>
      <c r="I44" s="21">
        <f t="shared" si="1"/>
        <v>57.998528950785897</v>
      </c>
      <c r="K44" s="4">
        <f>SUM(K45:K49)</f>
        <v>446620</v>
      </c>
      <c r="M44" s="4">
        <f t="shared" si="5"/>
        <v>446620</v>
      </c>
      <c r="P44" s="6"/>
      <c r="R44" s="6"/>
    </row>
    <row r="45" spans="1:18" ht="15" customHeight="1" x14ac:dyDescent="0.3">
      <c r="A45" s="18" t="s">
        <v>30</v>
      </c>
      <c r="B45" s="5" t="s">
        <v>29</v>
      </c>
      <c r="C45" s="5">
        <v>4000</v>
      </c>
      <c r="E45" s="6">
        <f t="shared" si="2"/>
        <v>4000</v>
      </c>
      <c r="F45" s="6"/>
      <c r="G45" s="6">
        <f t="shared" si="3"/>
        <v>4000</v>
      </c>
      <c r="H45" s="35">
        <v>1599.18</v>
      </c>
      <c r="I45" s="21">
        <f t="shared" si="1"/>
        <v>39.979500000000002</v>
      </c>
      <c r="K45" s="6">
        <f t="shared" si="6"/>
        <v>4000</v>
      </c>
      <c r="M45" s="6">
        <f t="shared" si="5"/>
        <v>4000</v>
      </c>
      <c r="P45" s="6"/>
      <c r="R45" s="6"/>
    </row>
    <row r="46" spans="1:18" ht="15" customHeight="1" x14ac:dyDescent="0.3">
      <c r="A46" s="18" t="s">
        <v>30</v>
      </c>
      <c r="B46" s="5" t="s">
        <v>31</v>
      </c>
      <c r="C46" s="5">
        <v>6000</v>
      </c>
      <c r="E46" s="6">
        <f t="shared" si="2"/>
        <v>6000</v>
      </c>
      <c r="F46" s="6"/>
      <c r="G46" s="6">
        <f t="shared" si="3"/>
        <v>6000</v>
      </c>
      <c r="H46" s="35">
        <v>11215.34</v>
      </c>
      <c r="I46" s="21">
        <f t="shared" si="1"/>
        <v>186.92233333333334</v>
      </c>
      <c r="K46" s="6">
        <f t="shared" si="6"/>
        <v>6000</v>
      </c>
      <c r="M46" s="6">
        <f t="shared" si="5"/>
        <v>6000</v>
      </c>
      <c r="P46" s="6"/>
      <c r="R46" s="6"/>
    </row>
    <row r="47" spans="1:18" ht="15.75" customHeight="1" x14ac:dyDescent="0.3">
      <c r="A47" s="18" t="s">
        <v>30</v>
      </c>
      <c r="B47" s="5" t="s">
        <v>28</v>
      </c>
      <c r="C47" s="5">
        <v>750</v>
      </c>
      <c r="E47" s="6">
        <f t="shared" si="2"/>
        <v>750</v>
      </c>
      <c r="F47" s="6"/>
      <c r="G47" s="6">
        <f t="shared" si="3"/>
        <v>750</v>
      </c>
      <c r="H47" s="35">
        <v>0</v>
      </c>
      <c r="I47" s="21">
        <f t="shared" si="1"/>
        <v>0</v>
      </c>
      <c r="K47" s="6">
        <f t="shared" si="6"/>
        <v>750</v>
      </c>
      <c r="M47" s="6">
        <f t="shared" si="5"/>
        <v>750</v>
      </c>
      <c r="P47" s="6"/>
      <c r="R47" s="6"/>
    </row>
    <row r="48" spans="1:18" ht="15" customHeight="1" x14ac:dyDescent="0.3">
      <c r="A48" s="18" t="s">
        <v>321</v>
      </c>
      <c r="B48" s="5" t="s">
        <v>322</v>
      </c>
      <c r="C48" s="5">
        <v>384870</v>
      </c>
      <c r="E48" s="6">
        <f t="shared" si="2"/>
        <v>384870</v>
      </c>
      <c r="F48" s="6"/>
      <c r="G48" s="6">
        <f t="shared" si="3"/>
        <v>384870</v>
      </c>
      <c r="H48" s="5">
        <v>221763.09</v>
      </c>
      <c r="I48" s="21">
        <f t="shared" si="1"/>
        <v>57.620258788681888</v>
      </c>
      <c r="K48" s="6">
        <f t="shared" si="6"/>
        <v>384870</v>
      </c>
      <c r="M48" s="6">
        <f t="shared" si="5"/>
        <v>384870</v>
      </c>
      <c r="P48" s="6"/>
      <c r="R48" s="6"/>
    </row>
    <row r="49" spans="1:18" ht="15" customHeight="1" x14ac:dyDescent="0.3">
      <c r="A49" s="18" t="s">
        <v>30</v>
      </c>
      <c r="B49" s="5" t="s">
        <v>360</v>
      </c>
      <c r="C49" s="5">
        <v>51000</v>
      </c>
      <c r="E49" s="6">
        <f t="shared" si="2"/>
        <v>51000</v>
      </c>
      <c r="F49" s="6"/>
      <c r="G49" s="6">
        <f t="shared" si="3"/>
        <v>51000</v>
      </c>
      <c r="H49" s="35">
        <v>24455.42</v>
      </c>
      <c r="I49" s="21">
        <f t="shared" si="1"/>
        <v>47.951803921568626</v>
      </c>
      <c r="K49" s="6">
        <f t="shared" si="6"/>
        <v>51000</v>
      </c>
      <c r="M49" s="6">
        <f t="shared" si="5"/>
        <v>51000</v>
      </c>
      <c r="P49" s="6"/>
      <c r="R49" s="6"/>
    </row>
    <row r="50" spans="1:18" ht="15" customHeight="1" x14ac:dyDescent="0.3">
      <c r="A50" s="18"/>
      <c r="E50" s="6"/>
      <c r="F50" s="6"/>
      <c r="G50" s="6"/>
      <c r="H50" s="35"/>
      <c r="I50" s="21"/>
      <c r="M50" s="6"/>
      <c r="P50" s="6"/>
      <c r="R50" s="6"/>
    </row>
    <row r="51" spans="1:18" ht="15" customHeight="1" x14ac:dyDescent="0.3">
      <c r="A51" s="25">
        <v>300</v>
      </c>
      <c r="B51" s="7" t="s">
        <v>32</v>
      </c>
      <c r="C51" s="4">
        <f>SUM(C52:C82)</f>
        <v>2360256</v>
      </c>
      <c r="E51" s="4">
        <f>SUM(E52:E82)</f>
        <v>2365256</v>
      </c>
      <c r="F51" s="4"/>
      <c r="G51" s="4">
        <f t="shared" si="3"/>
        <v>2365256</v>
      </c>
      <c r="H51" s="34">
        <f>SUM(H52:H82)</f>
        <v>1343808.2299999997</v>
      </c>
      <c r="I51" s="21">
        <f t="shared" si="1"/>
        <v>56.814494075905522</v>
      </c>
      <c r="K51" s="4">
        <f>SUM(K52:K82)</f>
        <v>2380992</v>
      </c>
      <c r="M51" s="4">
        <f>SUM(M52:M82)</f>
        <v>2380992</v>
      </c>
      <c r="N51" s="6"/>
      <c r="P51" s="6"/>
      <c r="R51" s="6"/>
    </row>
    <row r="52" spans="1:18" ht="15" customHeight="1" x14ac:dyDescent="0.3">
      <c r="A52" s="18" t="s">
        <v>34</v>
      </c>
      <c r="B52" s="5" t="s">
        <v>33</v>
      </c>
      <c r="C52" s="5">
        <v>12475</v>
      </c>
      <c r="E52" s="6">
        <f t="shared" si="2"/>
        <v>12475</v>
      </c>
      <c r="F52" s="6"/>
      <c r="G52" s="6">
        <f t="shared" si="3"/>
        <v>12475</v>
      </c>
      <c r="H52" s="35">
        <v>16431.169999999998</v>
      </c>
      <c r="I52" s="21">
        <f t="shared" si="1"/>
        <v>131.71278557114226</v>
      </c>
      <c r="K52" s="6">
        <f>J52+G52</f>
        <v>12475</v>
      </c>
      <c r="M52" s="6">
        <f t="shared" si="5"/>
        <v>12475</v>
      </c>
      <c r="P52" s="6"/>
      <c r="R52" s="6"/>
    </row>
    <row r="53" spans="1:18" ht="15" customHeight="1" x14ac:dyDescent="0.3">
      <c r="A53" s="18" t="s">
        <v>34</v>
      </c>
      <c r="B53" s="5" t="s">
        <v>35</v>
      </c>
      <c r="C53" s="5">
        <v>342</v>
      </c>
      <c r="E53" s="6">
        <f t="shared" si="2"/>
        <v>342</v>
      </c>
      <c r="F53" s="6"/>
      <c r="G53" s="6">
        <f t="shared" si="3"/>
        <v>342</v>
      </c>
      <c r="H53" s="35">
        <v>338.13</v>
      </c>
      <c r="I53" s="21">
        <f t="shared" si="1"/>
        <v>98.868421052631575</v>
      </c>
      <c r="K53" s="6">
        <f t="shared" ref="K53:K82" si="7">J53+G53</f>
        <v>342</v>
      </c>
      <c r="M53" s="6">
        <f t="shared" si="5"/>
        <v>342</v>
      </c>
      <c r="P53" s="6"/>
      <c r="R53" s="6"/>
    </row>
    <row r="54" spans="1:18" ht="15" customHeight="1" x14ac:dyDescent="0.3">
      <c r="A54" s="18" t="s">
        <v>34</v>
      </c>
      <c r="B54" s="5" t="s">
        <v>36</v>
      </c>
      <c r="C54" s="5">
        <v>200</v>
      </c>
      <c r="E54" s="6">
        <f t="shared" si="2"/>
        <v>200</v>
      </c>
      <c r="F54" s="6"/>
      <c r="G54" s="6">
        <f t="shared" si="3"/>
        <v>200</v>
      </c>
      <c r="H54" s="35">
        <v>0</v>
      </c>
      <c r="I54" s="21">
        <f t="shared" si="1"/>
        <v>0</v>
      </c>
      <c r="K54" s="6">
        <f t="shared" si="7"/>
        <v>200</v>
      </c>
      <c r="M54" s="6">
        <f t="shared" si="5"/>
        <v>200</v>
      </c>
      <c r="P54" s="6"/>
      <c r="R54" s="6"/>
    </row>
    <row r="55" spans="1:18" ht="15" customHeight="1" x14ac:dyDescent="0.3">
      <c r="A55" s="18" t="s">
        <v>34</v>
      </c>
      <c r="B55" s="5" t="s">
        <v>37</v>
      </c>
      <c r="C55" s="5">
        <v>1540</v>
      </c>
      <c r="E55" s="6">
        <f t="shared" si="2"/>
        <v>1540</v>
      </c>
      <c r="F55" s="6"/>
      <c r="G55" s="6">
        <f t="shared" si="3"/>
        <v>1540</v>
      </c>
      <c r="H55" s="35">
        <v>355.81</v>
      </c>
      <c r="I55" s="21">
        <f t="shared" si="1"/>
        <v>23.104545454545455</v>
      </c>
      <c r="K55" s="6">
        <f t="shared" si="7"/>
        <v>1540</v>
      </c>
      <c r="M55" s="6">
        <f t="shared" si="5"/>
        <v>1540</v>
      </c>
      <c r="P55" s="6"/>
      <c r="R55" s="6"/>
    </row>
    <row r="56" spans="1:18" ht="15" customHeight="1" x14ac:dyDescent="0.3">
      <c r="A56" s="18" t="s">
        <v>34</v>
      </c>
      <c r="B56" s="5" t="s">
        <v>38</v>
      </c>
      <c r="C56" s="5">
        <v>23000</v>
      </c>
      <c r="E56" s="6">
        <f t="shared" si="2"/>
        <v>23000</v>
      </c>
      <c r="F56" s="6"/>
      <c r="G56" s="6">
        <f t="shared" si="3"/>
        <v>23000</v>
      </c>
      <c r="H56" s="35">
        <v>15228.82</v>
      </c>
      <c r="I56" s="21">
        <f t="shared" si="1"/>
        <v>66.212260869565227</v>
      </c>
      <c r="K56" s="6">
        <f t="shared" si="7"/>
        <v>23000</v>
      </c>
      <c r="M56" s="6">
        <f t="shared" si="5"/>
        <v>23000</v>
      </c>
      <c r="P56" s="6"/>
      <c r="R56" s="6"/>
    </row>
    <row r="57" spans="1:18" ht="15" customHeight="1" x14ac:dyDescent="0.3">
      <c r="A57" s="18" t="s">
        <v>34</v>
      </c>
      <c r="B57" s="5" t="s">
        <v>279</v>
      </c>
      <c r="C57" s="5">
        <v>13769</v>
      </c>
      <c r="E57" s="6">
        <f t="shared" si="2"/>
        <v>13769</v>
      </c>
      <c r="F57" s="6"/>
      <c r="G57" s="6">
        <f t="shared" si="3"/>
        <v>13769</v>
      </c>
      <c r="H57" s="35">
        <v>12900.75</v>
      </c>
      <c r="I57" s="21">
        <f t="shared" si="1"/>
        <v>93.69416805868255</v>
      </c>
      <c r="K57" s="6">
        <f t="shared" si="7"/>
        <v>13769</v>
      </c>
      <c r="M57" s="6">
        <f t="shared" si="5"/>
        <v>13769</v>
      </c>
      <c r="P57" s="6"/>
      <c r="R57" s="6"/>
    </row>
    <row r="58" spans="1:18" ht="15" customHeight="1" x14ac:dyDescent="0.3">
      <c r="A58" s="18" t="s">
        <v>34</v>
      </c>
      <c r="B58" s="5" t="s">
        <v>39</v>
      </c>
      <c r="C58" s="5">
        <v>4500</v>
      </c>
      <c r="E58" s="6">
        <f t="shared" si="2"/>
        <v>4500</v>
      </c>
      <c r="F58" s="6"/>
      <c r="G58" s="6">
        <f t="shared" si="3"/>
        <v>4500</v>
      </c>
      <c r="H58" s="35">
        <v>8875.34</v>
      </c>
      <c r="I58" s="21">
        <f t="shared" si="1"/>
        <v>197.22977777777777</v>
      </c>
      <c r="J58" s="5">
        <v>4376</v>
      </c>
      <c r="K58" s="6">
        <f t="shared" si="7"/>
        <v>8876</v>
      </c>
      <c r="M58" s="6">
        <f t="shared" si="5"/>
        <v>8876</v>
      </c>
      <c r="P58" s="6"/>
      <c r="R58" s="6"/>
    </row>
    <row r="59" spans="1:18" ht="15" customHeight="1" x14ac:dyDescent="0.3">
      <c r="A59" s="18" t="s">
        <v>34</v>
      </c>
      <c r="B59" s="5" t="s">
        <v>40</v>
      </c>
      <c r="C59" s="5">
        <v>2610</v>
      </c>
      <c r="E59" s="6">
        <f t="shared" si="2"/>
        <v>2610</v>
      </c>
      <c r="F59" s="6"/>
      <c r="G59" s="6">
        <f t="shared" si="3"/>
        <v>2610</v>
      </c>
      <c r="H59" s="35">
        <v>2582.91</v>
      </c>
      <c r="I59" s="21">
        <f t="shared" si="1"/>
        <v>98.962068965517233</v>
      </c>
      <c r="K59" s="6">
        <f t="shared" si="7"/>
        <v>2610</v>
      </c>
      <c r="M59" s="6">
        <f t="shared" si="5"/>
        <v>2610</v>
      </c>
      <c r="P59" s="6"/>
      <c r="R59" s="6"/>
    </row>
    <row r="60" spans="1:18" ht="15" customHeight="1" x14ac:dyDescent="0.3">
      <c r="A60" s="18" t="s">
        <v>34</v>
      </c>
      <c r="B60" s="5" t="s">
        <v>439</v>
      </c>
      <c r="E60" s="6"/>
      <c r="F60" s="6"/>
      <c r="G60" s="6"/>
      <c r="H60" s="21">
        <v>11360</v>
      </c>
      <c r="I60" s="21">
        <v>0</v>
      </c>
      <c r="J60" s="5">
        <v>11360</v>
      </c>
      <c r="K60" s="6">
        <f t="shared" si="7"/>
        <v>11360</v>
      </c>
      <c r="M60" s="6">
        <f t="shared" si="5"/>
        <v>11360</v>
      </c>
      <c r="P60" s="6"/>
      <c r="R60" s="6"/>
    </row>
    <row r="61" spans="1:18" ht="15" customHeight="1" x14ac:dyDescent="0.3">
      <c r="A61" s="18" t="s">
        <v>34</v>
      </c>
      <c r="B61" s="5" t="s">
        <v>41</v>
      </c>
      <c r="C61" s="5">
        <v>300</v>
      </c>
      <c r="E61" s="6">
        <f t="shared" si="2"/>
        <v>300</v>
      </c>
      <c r="F61" s="6"/>
      <c r="G61" s="6">
        <f t="shared" si="3"/>
        <v>300</v>
      </c>
      <c r="H61" s="9">
        <v>200</v>
      </c>
      <c r="I61" s="21">
        <f t="shared" si="1"/>
        <v>66.666666666666657</v>
      </c>
      <c r="K61" s="6">
        <f t="shared" si="7"/>
        <v>300</v>
      </c>
      <c r="M61" s="6">
        <f t="shared" si="5"/>
        <v>300</v>
      </c>
      <c r="P61" s="6"/>
      <c r="R61" s="6"/>
    </row>
    <row r="62" spans="1:18" ht="15" customHeight="1" x14ac:dyDescent="0.3">
      <c r="A62" s="18" t="s">
        <v>34</v>
      </c>
      <c r="B62" s="5" t="s">
        <v>42</v>
      </c>
      <c r="C62" s="5">
        <v>1600</v>
      </c>
      <c r="E62" s="6">
        <f t="shared" si="2"/>
        <v>1600</v>
      </c>
      <c r="F62" s="6"/>
      <c r="G62" s="6">
        <f t="shared" si="3"/>
        <v>1600</v>
      </c>
      <c r="H62" s="5">
        <v>745.45</v>
      </c>
      <c r="I62" s="21">
        <f t="shared" si="1"/>
        <v>46.590625000000003</v>
      </c>
      <c r="K62" s="6">
        <f t="shared" si="7"/>
        <v>1600</v>
      </c>
      <c r="M62" s="6">
        <f t="shared" si="5"/>
        <v>1600</v>
      </c>
      <c r="P62" s="6"/>
      <c r="R62" s="6"/>
    </row>
    <row r="63" spans="1:18" ht="15" customHeight="1" x14ac:dyDescent="0.3">
      <c r="A63" s="18" t="s">
        <v>34</v>
      </c>
      <c r="B63" s="5" t="s">
        <v>43</v>
      </c>
      <c r="C63" s="5">
        <v>740</v>
      </c>
      <c r="E63" s="6">
        <f t="shared" si="2"/>
        <v>740</v>
      </c>
      <c r="F63" s="6"/>
      <c r="G63" s="6">
        <f t="shared" si="3"/>
        <v>740</v>
      </c>
      <c r="H63" s="5">
        <v>743.56</v>
      </c>
      <c r="I63" s="21">
        <f t="shared" si="1"/>
        <v>100.48108108108107</v>
      </c>
      <c r="K63" s="6">
        <f t="shared" si="7"/>
        <v>740</v>
      </c>
      <c r="M63" s="6">
        <f t="shared" si="5"/>
        <v>740</v>
      </c>
      <c r="P63" s="6"/>
      <c r="R63" s="6"/>
    </row>
    <row r="64" spans="1:18" ht="15" customHeight="1" x14ac:dyDescent="0.3">
      <c r="A64" s="18" t="s">
        <v>34</v>
      </c>
      <c r="B64" s="5" t="s">
        <v>280</v>
      </c>
      <c r="C64" s="5">
        <v>1408560</v>
      </c>
      <c r="E64" s="6">
        <f t="shared" si="2"/>
        <v>1408560</v>
      </c>
      <c r="F64" s="6"/>
      <c r="G64" s="6">
        <f t="shared" si="3"/>
        <v>1408560</v>
      </c>
      <c r="H64" s="9">
        <v>748798</v>
      </c>
      <c r="I64" s="21">
        <f t="shared" si="1"/>
        <v>53.160532742659171</v>
      </c>
      <c r="K64" s="6">
        <f t="shared" si="7"/>
        <v>1408560</v>
      </c>
      <c r="M64" s="6">
        <f t="shared" si="5"/>
        <v>1408560</v>
      </c>
      <c r="P64" s="6"/>
      <c r="R64" s="6"/>
    </row>
    <row r="65" spans="1:18" ht="15" customHeight="1" x14ac:dyDescent="0.3">
      <c r="A65" s="18" t="s">
        <v>34</v>
      </c>
      <c r="B65" s="5" t="s">
        <v>281</v>
      </c>
      <c r="C65" s="5">
        <v>15212</v>
      </c>
      <c r="E65" s="6">
        <f t="shared" si="2"/>
        <v>15212</v>
      </c>
      <c r="F65" s="6"/>
      <c r="G65" s="6">
        <f t="shared" si="3"/>
        <v>15212</v>
      </c>
      <c r="H65" s="9">
        <v>8750</v>
      </c>
      <c r="I65" s="21">
        <f t="shared" si="1"/>
        <v>57.520378648435447</v>
      </c>
      <c r="K65" s="6">
        <f t="shared" si="7"/>
        <v>15212</v>
      </c>
      <c r="M65" s="6">
        <f t="shared" si="5"/>
        <v>15212</v>
      </c>
      <c r="P65" s="6"/>
      <c r="R65" s="6"/>
    </row>
    <row r="66" spans="1:18" ht="15" customHeight="1" x14ac:dyDescent="0.3">
      <c r="A66" s="18" t="s">
        <v>34</v>
      </c>
      <c r="B66" s="5" t="s">
        <v>266</v>
      </c>
      <c r="C66" s="5">
        <v>13850</v>
      </c>
      <c r="E66" s="6">
        <f t="shared" si="2"/>
        <v>13850</v>
      </c>
      <c r="F66" s="6"/>
      <c r="G66" s="6">
        <f t="shared" si="3"/>
        <v>13850</v>
      </c>
      <c r="H66" s="9">
        <v>13800</v>
      </c>
      <c r="I66" s="21">
        <f t="shared" si="1"/>
        <v>99.638989169675085</v>
      </c>
      <c r="K66" s="6">
        <f t="shared" si="7"/>
        <v>13850</v>
      </c>
      <c r="M66" s="6">
        <f t="shared" si="5"/>
        <v>13850</v>
      </c>
      <c r="P66" s="6"/>
      <c r="R66" s="6"/>
    </row>
    <row r="67" spans="1:18" ht="15" customHeight="1" x14ac:dyDescent="0.3">
      <c r="A67" s="18" t="s">
        <v>34</v>
      </c>
      <c r="B67" s="5" t="s">
        <v>267</v>
      </c>
      <c r="C67" s="5">
        <v>7200</v>
      </c>
      <c r="E67" s="6">
        <f t="shared" si="2"/>
        <v>7200</v>
      </c>
      <c r="F67" s="6"/>
      <c r="G67" s="6">
        <f t="shared" si="3"/>
        <v>7200</v>
      </c>
      <c r="H67" s="9">
        <v>6900</v>
      </c>
      <c r="I67" s="21">
        <f t="shared" si="1"/>
        <v>95.833333333333343</v>
      </c>
      <c r="K67" s="6">
        <f t="shared" si="7"/>
        <v>7200</v>
      </c>
      <c r="M67" s="6">
        <f t="shared" si="5"/>
        <v>7200</v>
      </c>
      <c r="P67" s="6"/>
      <c r="R67" s="6"/>
    </row>
    <row r="68" spans="1:18" ht="15" customHeight="1" x14ac:dyDescent="0.3">
      <c r="A68" s="18" t="s">
        <v>34</v>
      </c>
      <c r="B68" s="5" t="s">
        <v>359</v>
      </c>
      <c r="C68" s="5">
        <v>100</v>
      </c>
      <c r="E68" s="6">
        <f t="shared" si="2"/>
        <v>100</v>
      </c>
      <c r="F68" s="6"/>
      <c r="G68" s="6">
        <f t="shared" si="3"/>
        <v>100</v>
      </c>
      <c r="H68" s="5">
        <v>16.600000000000001</v>
      </c>
      <c r="I68" s="21">
        <f t="shared" si="1"/>
        <v>16.600000000000001</v>
      </c>
      <c r="K68" s="6">
        <f t="shared" si="7"/>
        <v>100</v>
      </c>
      <c r="M68" s="6">
        <f t="shared" si="5"/>
        <v>100</v>
      </c>
      <c r="P68" s="6"/>
      <c r="R68" s="6"/>
    </row>
    <row r="69" spans="1:18" ht="15" customHeight="1" x14ac:dyDescent="0.3">
      <c r="A69" s="18" t="s">
        <v>34</v>
      </c>
      <c r="B69" s="5" t="s">
        <v>44</v>
      </c>
      <c r="C69" s="5">
        <v>9800</v>
      </c>
      <c r="E69" s="6">
        <f t="shared" si="2"/>
        <v>9800</v>
      </c>
      <c r="F69" s="6"/>
      <c r="G69" s="6">
        <f t="shared" si="3"/>
        <v>9800</v>
      </c>
      <c r="H69" s="9">
        <v>6514</v>
      </c>
      <c r="I69" s="21">
        <f t="shared" si="1"/>
        <v>66.469387755102034</v>
      </c>
      <c r="K69" s="6">
        <f t="shared" si="7"/>
        <v>9800</v>
      </c>
      <c r="M69" s="6">
        <f t="shared" si="5"/>
        <v>9800</v>
      </c>
      <c r="P69" s="6"/>
      <c r="R69" s="6"/>
    </row>
    <row r="70" spans="1:18" ht="15" customHeight="1" x14ac:dyDescent="0.3">
      <c r="A70" s="18" t="s">
        <v>34</v>
      </c>
      <c r="B70" s="5" t="s">
        <v>45</v>
      </c>
      <c r="C70" s="5">
        <v>19144</v>
      </c>
      <c r="E70" s="6">
        <f t="shared" si="2"/>
        <v>19144</v>
      </c>
      <c r="F70" s="6"/>
      <c r="G70" s="6">
        <f t="shared" si="3"/>
        <v>19144</v>
      </c>
      <c r="H70" s="9">
        <v>11904</v>
      </c>
      <c r="I70" s="21">
        <f t="shared" si="1"/>
        <v>62.181362306727962</v>
      </c>
      <c r="K70" s="6">
        <f t="shared" si="7"/>
        <v>19144</v>
      </c>
      <c r="M70" s="6">
        <f t="shared" si="5"/>
        <v>19144</v>
      </c>
      <c r="P70" s="6"/>
      <c r="R70" s="6"/>
    </row>
    <row r="71" spans="1:18" ht="15" customHeight="1" x14ac:dyDescent="0.3">
      <c r="A71" s="18" t="s">
        <v>34</v>
      </c>
      <c r="B71" s="5" t="s">
        <v>46</v>
      </c>
      <c r="C71" s="5">
        <v>1000</v>
      </c>
      <c r="E71" s="6">
        <f t="shared" si="2"/>
        <v>1000</v>
      </c>
      <c r="F71" s="6"/>
      <c r="G71" s="6">
        <f t="shared" si="3"/>
        <v>1000</v>
      </c>
      <c r="H71" s="5">
        <v>0</v>
      </c>
      <c r="I71" s="21">
        <f t="shared" si="1"/>
        <v>0</v>
      </c>
      <c r="K71" s="6">
        <f t="shared" si="7"/>
        <v>1000</v>
      </c>
      <c r="M71" s="6">
        <f t="shared" si="5"/>
        <v>1000</v>
      </c>
      <c r="P71" s="6"/>
      <c r="R71" s="6"/>
    </row>
    <row r="72" spans="1:18" ht="15" customHeight="1" x14ac:dyDescent="0.3">
      <c r="A72" s="18" t="s">
        <v>34</v>
      </c>
      <c r="B72" s="5" t="s">
        <v>358</v>
      </c>
      <c r="C72" s="5">
        <v>248000</v>
      </c>
      <c r="E72" s="6">
        <f t="shared" si="2"/>
        <v>248000</v>
      </c>
      <c r="F72" s="6"/>
      <c r="G72" s="6">
        <f t="shared" si="3"/>
        <v>248000</v>
      </c>
      <c r="H72" s="5">
        <v>134558.39999999999</v>
      </c>
      <c r="I72" s="21">
        <f t="shared" si="1"/>
        <v>54.25741935483871</v>
      </c>
      <c r="K72" s="6">
        <f t="shared" si="7"/>
        <v>248000</v>
      </c>
      <c r="M72" s="6">
        <f t="shared" si="5"/>
        <v>248000</v>
      </c>
      <c r="P72" s="6"/>
      <c r="R72" s="6"/>
    </row>
    <row r="73" spans="1:18" ht="15" customHeight="1" x14ac:dyDescent="0.3">
      <c r="A73" s="18" t="s">
        <v>34</v>
      </c>
      <c r="B73" s="5" t="s">
        <v>47</v>
      </c>
      <c r="C73" s="5">
        <v>15165</v>
      </c>
      <c r="E73" s="6">
        <f t="shared" si="2"/>
        <v>15165</v>
      </c>
      <c r="F73" s="6"/>
      <c r="G73" s="6">
        <f t="shared" si="3"/>
        <v>15165</v>
      </c>
      <c r="H73" s="21">
        <v>9212</v>
      </c>
      <c r="I73" s="21">
        <f t="shared" si="1"/>
        <v>60.745136828222876</v>
      </c>
      <c r="K73" s="6">
        <f t="shared" si="7"/>
        <v>15165</v>
      </c>
      <c r="M73" s="6">
        <f t="shared" si="5"/>
        <v>15165</v>
      </c>
      <c r="P73" s="6"/>
      <c r="R73" s="6"/>
    </row>
    <row r="74" spans="1:18" ht="15" customHeight="1" x14ac:dyDescent="0.3">
      <c r="A74" s="18" t="s">
        <v>34</v>
      </c>
      <c r="B74" s="5" t="s">
        <v>48</v>
      </c>
      <c r="C74" s="5">
        <v>13297</v>
      </c>
      <c r="E74" s="6">
        <f t="shared" si="2"/>
        <v>13297</v>
      </c>
      <c r="F74" s="6"/>
      <c r="G74" s="6">
        <f t="shared" si="3"/>
        <v>13297</v>
      </c>
      <c r="H74" s="35">
        <v>13363.87</v>
      </c>
      <c r="I74" s="21">
        <f t="shared" ref="I74:I138" si="8">H74/G74*100</f>
        <v>100.50289538993759</v>
      </c>
      <c r="K74" s="6">
        <f t="shared" si="7"/>
        <v>13297</v>
      </c>
      <c r="M74" s="6">
        <f t="shared" si="5"/>
        <v>13297</v>
      </c>
      <c r="P74" s="6"/>
      <c r="R74" s="6"/>
    </row>
    <row r="75" spans="1:18" ht="15" customHeight="1" x14ac:dyDescent="0.3">
      <c r="A75" s="18" t="s">
        <v>34</v>
      </c>
      <c r="B75" s="5" t="s">
        <v>49</v>
      </c>
      <c r="C75" s="5">
        <v>72440</v>
      </c>
      <c r="E75" s="6">
        <f t="shared" si="2"/>
        <v>72440</v>
      </c>
      <c r="F75" s="6"/>
      <c r="G75" s="6">
        <f t="shared" si="3"/>
        <v>72440</v>
      </c>
      <c r="H75" s="21">
        <v>56083</v>
      </c>
      <c r="I75" s="21">
        <f t="shared" si="8"/>
        <v>77.419933738266153</v>
      </c>
      <c r="K75" s="6">
        <f t="shared" si="7"/>
        <v>72440</v>
      </c>
      <c r="M75" s="6">
        <f t="shared" si="5"/>
        <v>72440</v>
      </c>
      <c r="P75" s="6"/>
      <c r="R75" s="6"/>
    </row>
    <row r="76" spans="1:18" ht="15" customHeight="1" x14ac:dyDescent="0.3">
      <c r="A76" s="18" t="s">
        <v>34</v>
      </c>
      <c r="B76" s="5" t="s">
        <v>282</v>
      </c>
      <c r="C76" s="5">
        <v>9300</v>
      </c>
      <c r="E76" s="6">
        <f t="shared" si="2"/>
        <v>9300</v>
      </c>
      <c r="F76" s="6"/>
      <c r="G76" s="6">
        <f t="shared" si="3"/>
        <v>9300</v>
      </c>
      <c r="H76" s="21">
        <v>5673</v>
      </c>
      <c r="I76" s="21">
        <f t="shared" si="8"/>
        <v>61</v>
      </c>
      <c r="K76" s="6">
        <f t="shared" si="7"/>
        <v>9300</v>
      </c>
      <c r="M76" s="6">
        <f t="shared" ref="M76:M139" si="9">L76+K76</f>
        <v>9300</v>
      </c>
      <c r="P76" s="6"/>
      <c r="R76" s="6"/>
    </row>
    <row r="77" spans="1:18" ht="15" customHeight="1" x14ac:dyDescent="0.3">
      <c r="A77" s="18" t="s">
        <v>34</v>
      </c>
      <c r="B77" s="5" t="s">
        <v>50</v>
      </c>
      <c r="C77" s="5">
        <v>337392</v>
      </c>
      <c r="E77" s="6">
        <f t="shared" ref="E77:E142" si="10">D77+C77</f>
        <v>337392</v>
      </c>
      <c r="F77" s="6"/>
      <c r="G77" s="6">
        <f t="shared" ref="G77:G82" si="11">F77+E77</f>
        <v>337392</v>
      </c>
      <c r="H77" s="35">
        <v>169214.15</v>
      </c>
      <c r="I77" s="21">
        <f t="shared" si="8"/>
        <v>50.15357506994831</v>
      </c>
      <c r="K77" s="6">
        <f t="shared" si="7"/>
        <v>337392</v>
      </c>
      <c r="M77" s="6">
        <f t="shared" si="9"/>
        <v>337392</v>
      </c>
      <c r="P77" s="6"/>
      <c r="R77" s="6"/>
    </row>
    <row r="78" spans="1:18" ht="15" customHeight="1" x14ac:dyDescent="0.3">
      <c r="A78" s="18" t="s">
        <v>34</v>
      </c>
      <c r="B78" s="5" t="s">
        <v>423</v>
      </c>
      <c r="D78" s="5">
        <v>5000</v>
      </c>
      <c r="E78" s="6">
        <f t="shared" si="10"/>
        <v>5000</v>
      </c>
      <c r="F78" s="6"/>
      <c r="G78" s="6">
        <f t="shared" si="11"/>
        <v>5000</v>
      </c>
      <c r="H78" s="21">
        <v>5000</v>
      </c>
      <c r="I78" s="21">
        <f t="shared" si="8"/>
        <v>100</v>
      </c>
      <c r="K78" s="6">
        <f t="shared" si="7"/>
        <v>5000</v>
      </c>
      <c r="M78" s="6">
        <f t="shared" si="9"/>
        <v>5000</v>
      </c>
      <c r="P78" s="6"/>
      <c r="R78" s="6"/>
    </row>
    <row r="79" spans="1:18" ht="15" customHeight="1" x14ac:dyDescent="0.3">
      <c r="A79" s="18" t="s">
        <v>325</v>
      </c>
      <c r="B79" s="5" t="s">
        <v>323</v>
      </c>
      <c r="C79" s="5">
        <v>95370</v>
      </c>
      <c r="E79" s="6">
        <f t="shared" si="10"/>
        <v>95370</v>
      </c>
      <c r="F79" s="6"/>
      <c r="G79" s="6">
        <f t="shared" si="11"/>
        <v>95370</v>
      </c>
      <c r="H79" s="5">
        <v>65702.25</v>
      </c>
      <c r="I79" s="21">
        <f t="shared" si="8"/>
        <v>68.891947153192817</v>
      </c>
      <c r="K79" s="6">
        <f t="shared" si="7"/>
        <v>95370</v>
      </c>
      <c r="M79" s="6">
        <f t="shared" si="9"/>
        <v>95370</v>
      </c>
      <c r="P79" s="6"/>
      <c r="R79" s="6"/>
    </row>
    <row r="80" spans="1:18" ht="15" customHeight="1" x14ac:dyDescent="0.3">
      <c r="A80" s="18" t="s">
        <v>34</v>
      </c>
      <c r="B80" s="5" t="s">
        <v>315</v>
      </c>
      <c r="C80" s="5">
        <v>100</v>
      </c>
      <c r="E80" s="6">
        <f t="shared" si="10"/>
        <v>100</v>
      </c>
      <c r="F80" s="6"/>
      <c r="G80" s="6">
        <f t="shared" si="11"/>
        <v>100</v>
      </c>
      <c r="H80" s="35">
        <v>72.400000000000006</v>
      </c>
      <c r="I80" s="21">
        <f t="shared" si="8"/>
        <v>72.400000000000006</v>
      </c>
      <c r="K80" s="6">
        <f t="shared" si="7"/>
        <v>100</v>
      </c>
      <c r="M80" s="6">
        <f t="shared" si="9"/>
        <v>100</v>
      </c>
      <c r="P80" s="6"/>
      <c r="R80" s="6"/>
    </row>
    <row r="81" spans="1:18" ht="15" customHeight="1" x14ac:dyDescent="0.3">
      <c r="A81" s="18" t="s">
        <v>34</v>
      </c>
      <c r="B81" s="5" t="s">
        <v>354</v>
      </c>
      <c r="C81" s="5">
        <v>30000</v>
      </c>
      <c r="E81" s="6">
        <f t="shared" si="10"/>
        <v>30000</v>
      </c>
      <c r="F81" s="6"/>
      <c r="G81" s="6">
        <f t="shared" si="11"/>
        <v>30000</v>
      </c>
      <c r="H81" s="35">
        <v>16859.400000000001</v>
      </c>
      <c r="I81" s="21">
        <f t="shared" si="8"/>
        <v>56.198</v>
      </c>
      <c r="K81" s="6">
        <f t="shared" si="7"/>
        <v>30000</v>
      </c>
      <c r="M81" s="6">
        <f t="shared" si="9"/>
        <v>30000</v>
      </c>
      <c r="P81" s="6"/>
      <c r="R81" s="6"/>
    </row>
    <row r="82" spans="1:18" ht="15" customHeight="1" x14ac:dyDescent="0.3">
      <c r="A82" s="18" t="s">
        <v>34</v>
      </c>
      <c r="B82" s="5" t="s">
        <v>51</v>
      </c>
      <c r="C82" s="5">
        <v>3250</v>
      </c>
      <c r="E82" s="6">
        <f t="shared" si="10"/>
        <v>3250</v>
      </c>
      <c r="F82" s="6"/>
      <c r="G82" s="6">
        <f t="shared" si="11"/>
        <v>3250</v>
      </c>
      <c r="H82" s="35">
        <v>1625.22</v>
      </c>
      <c r="I82" s="21">
        <f t="shared" si="8"/>
        <v>50.00676923076923</v>
      </c>
      <c r="K82" s="6">
        <f t="shared" si="7"/>
        <v>3250</v>
      </c>
      <c r="M82" s="6">
        <f t="shared" si="9"/>
        <v>3250</v>
      </c>
      <c r="P82" s="6"/>
      <c r="R82" s="6"/>
    </row>
    <row r="83" spans="1:18" ht="15" customHeight="1" x14ac:dyDescent="0.3">
      <c r="A83" s="18"/>
      <c r="E83" s="6"/>
      <c r="F83" s="6"/>
      <c r="G83" s="6"/>
      <c r="H83" s="35"/>
      <c r="I83" s="21"/>
      <c r="M83" s="6"/>
      <c r="P83" s="6"/>
    </row>
    <row r="84" spans="1:18" ht="15" customHeight="1" x14ac:dyDescent="0.3">
      <c r="A84" s="18"/>
      <c r="B84" s="7" t="s">
        <v>52</v>
      </c>
      <c r="C84" s="4">
        <f>C8+C24+C51</f>
        <v>9686214</v>
      </c>
      <c r="E84" s="4">
        <f>E8+E24+E51</f>
        <v>9691214</v>
      </c>
      <c r="F84" s="4"/>
      <c r="G84" s="4">
        <f>G51+G24+G8</f>
        <v>9691214</v>
      </c>
      <c r="H84" s="34">
        <f>H51+H24+H8</f>
        <v>5083956.1500000004</v>
      </c>
      <c r="I84" s="21">
        <f t="shared" si="8"/>
        <v>52.45943542264159</v>
      </c>
      <c r="K84" s="4">
        <f>K51+K24+K8</f>
        <v>9706950</v>
      </c>
      <c r="M84" s="4">
        <f>M51+M24+M8</f>
        <v>9706950</v>
      </c>
      <c r="N84" s="6"/>
      <c r="P84" s="6"/>
      <c r="R84" s="4"/>
    </row>
    <row r="85" spans="1:18" ht="15" customHeight="1" x14ac:dyDescent="0.3">
      <c r="A85" s="18"/>
      <c r="E85" s="6"/>
      <c r="F85" s="6"/>
      <c r="G85" s="6"/>
      <c r="H85" s="35"/>
      <c r="I85" s="21"/>
      <c r="M85" s="6"/>
      <c r="P85" s="6"/>
    </row>
    <row r="86" spans="1:18" ht="15" customHeight="1" x14ac:dyDescent="0.3">
      <c r="A86" s="18"/>
      <c r="B86" s="19" t="s">
        <v>456</v>
      </c>
      <c r="E86" s="6"/>
      <c r="F86" s="6"/>
      <c r="G86" s="6"/>
      <c r="H86" s="35"/>
      <c r="I86" s="21"/>
      <c r="M86" s="6"/>
      <c r="P86" s="6"/>
    </row>
    <row r="87" spans="1:18" ht="15" customHeight="1" x14ac:dyDescent="0.3">
      <c r="A87" s="18"/>
      <c r="E87" s="6"/>
      <c r="F87" s="6"/>
      <c r="G87" s="6"/>
      <c r="H87" s="35"/>
      <c r="I87" s="21"/>
      <c r="M87" s="6"/>
      <c r="P87" s="6"/>
    </row>
    <row r="88" spans="1:18" ht="15" customHeight="1" x14ac:dyDescent="0.3">
      <c r="A88" s="25">
        <v>233</v>
      </c>
      <c r="B88" s="7" t="s">
        <v>53</v>
      </c>
      <c r="C88" s="7">
        <f>C89</f>
        <v>5000</v>
      </c>
      <c r="E88" s="4">
        <f t="shared" si="10"/>
        <v>5000</v>
      </c>
      <c r="F88" s="4"/>
      <c r="G88" s="4">
        <f>G89</f>
        <v>5000</v>
      </c>
      <c r="H88" s="34">
        <f>H89</f>
        <v>1678.71</v>
      </c>
      <c r="I88" s="21">
        <f t="shared" si="8"/>
        <v>33.574199999999998</v>
      </c>
      <c r="K88" s="4">
        <f>K89</f>
        <v>5000</v>
      </c>
      <c r="M88" s="4">
        <f t="shared" si="9"/>
        <v>5000</v>
      </c>
      <c r="P88" s="6"/>
      <c r="R88" s="6"/>
    </row>
    <row r="89" spans="1:18" ht="15" customHeight="1" x14ac:dyDescent="0.3">
      <c r="A89" s="18" t="s">
        <v>54</v>
      </c>
      <c r="B89" s="5" t="s">
        <v>53</v>
      </c>
      <c r="C89" s="5">
        <v>5000</v>
      </c>
      <c r="E89" s="6">
        <f t="shared" si="10"/>
        <v>5000</v>
      </c>
      <c r="F89" s="6"/>
      <c r="G89" s="6">
        <f>F89+E89</f>
        <v>5000</v>
      </c>
      <c r="H89" s="35">
        <v>1678.71</v>
      </c>
      <c r="I89" s="21">
        <f t="shared" si="8"/>
        <v>33.574199999999998</v>
      </c>
      <c r="K89" s="6">
        <f>J89+G89</f>
        <v>5000</v>
      </c>
      <c r="M89" s="6">
        <f t="shared" si="9"/>
        <v>5000</v>
      </c>
      <c r="P89" s="6"/>
      <c r="R89" s="6"/>
    </row>
    <row r="90" spans="1:18" ht="15" customHeight="1" x14ac:dyDescent="0.3">
      <c r="A90" s="18"/>
      <c r="E90" s="6"/>
      <c r="F90" s="6"/>
      <c r="G90" s="6"/>
      <c r="H90" s="35"/>
      <c r="I90" s="21"/>
      <c r="K90" s="6"/>
      <c r="M90" s="6"/>
      <c r="P90" s="6"/>
      <c r="R90" s="6"/>
    </row>
    <row r="91" spans="1:18" ht="15" customHeight="1" x14ac:dyDescent="0.3">
      <c r="A91" s="25">
        <v>322</v>
      </c>
      <c r="B91" s="7" t="s">
        <v>55</v>
      </c>
      <c r="C91" s="7">
        <f>SUM(C92:C96)</f>
        <v>292132</v>
      </c>
      <c r="E91" s="4">
        <f>SUM(E92:E95)</f>
        <v>322037</v>
      </c>
      <c r="F91" s="4"/>
      <c r="G91" s="4">
        <f t="shared" ref="G91:G155" si="12">F91+E91</f>
        <v>322037</v>
      </c>
      <c r="H91" s="34">
        <f>SUM(H92:H95)</f>
        <v>62566.46</v>
      </c>
      <c r="I91" s="21">
        <f t="shared" si="8"/>
        <v>19.428345190148956</v>
      </c>
      <c r="K91" s="4">
        <f>SUM(K92:K95)</f>
        <v>322237</v>
      </c>
      <c r="M91" s="4">
        <f t="shared" si="9"/>
        <v>322237</v>
      </c>
      <c r="P91" s="6"/>
      <c r="R91" s="6"/>
    </row>
    <row r="92" spans="1:18" ht="15" customHeight="1" x14ac:dyDescent="0.3">
      <c r="A92" s="29" t="s">
        <v>361</v>
      </c>
      <c r="B92" s="5" t="s">
        <v>334</v>
      </c>
      <c r="C92" s="5">
        <v>132132</v>
      </c>
      <c r="E92" s="6">
        <f t="shared" si="10"/>
        <v>132132</v>
      </c>
      <c r="F92" s="6"/>
      <c r="G92" s="6">
        <f t="shared" si="12"/>
        <v>132132</v>
      </c>
      <c r="H92" s="35">
        <v>32462.36</v>
      </c>
      <c r="I92" s="21">
        <f t="shared" si="8"/>
        <v>24.568128840856112</v>
      </c>
      <c r="K92" s="6">
        <f t="shared" ref="K92:K96" si="13">J92+G92</f>
        <v>132132</v>
      </c>
      <c r="M92" s="6">
        <f t="shared" si="9"/>
        <v>132132</v>
      </c>
      <c r="P92" s="6"/>
      <c r="R92" s="6"/>
    </row>
    <row r="93" spans="1:18" ht="15" customHeight="1" x14ac:dyDescent="0.3">
      <c r="A93" s="29" t="s">
        <v>361</v>
      </c>
      <c r="B93" s="5" t="s">
        <v>440</v>
      </c>
      <c r="E93" s="6"/>
      <c r="F93" s="6"/>
      <c r="G93" s="6"/>
      <c r="H93" s="21">
        <v>200</v>
      </c>
      <c r="I93" s="21"/>
      <c r="J93" s="5">
        <v>200</v>
      </c>
      <c r="K93" s="6">
        <f t="shared" si="13"/>
        <v>200</v>
      </c>
      <c r="M93" s="6">
        <f t="shared" si="9"/>
        <v>200</v>
      </c>
      <c r="P93" s="6"/>
      <c r="R93" s="6"/>
    </row>
    <row r="94" spans="1:18" ht="15" customHeight="1" x14ac:dyDescent="0.3">
      <c r="A94" s="29" t="s">
        <v>361</v>
      </c>
      <c r="B94" s="5" t="s">
        <v>419</v>
      </c>
      <c r="D94" s="5">
        <v>29905</v>
      </c>
      <c r="E94" s="6">
        <f t="shared" si="10"/>
        <v>29905</v>
      </c>
      <c r="F94" s="6"/>
      <c r="G94" s="6">
        <f t="shared" si="12"/>
        <v>29905</v>
      </c>
      <c r="H94" s="35">
        <v>29904.1</v>
      </c>
      <c r="I94" s="21">
        <f t="shared" si="8"/>
        <v>99.996990469821085</v>
      </c>
      <c r="K94" s="6">
        <f t="shared" si="13"/>
        <v>29905</v>
      </c>
      <c r="M94" s="6">
        <f t="shared" si="9"/>
        <v>29905</v>
      </c>
      <c r="P94" s="6"/>
      <c r="R94" s="6"/>
    </row>
    <row r="95" spans="1:18" ht="15" customHeight="1" x14ac:dyDescent="0.3">
      <c r="A95" s="29" t="s">
        <v>361</v>
      </c>
      <c r="B95" s="5" t="s">
        <v>335</v>
      </c>
      <c r="C95" s="5">
        <v>160000</v>
      </c>
      <c r="E95" s="6">
        <f t="shared" si="10"/>
        <v>160000</v>
      </c>
      <c r="F95" s="6"/>
      <c r="G95" s="6">
        <f t="shared" si="12"/>
        <v>160000</v>
      </c>
      <c r="H95" s="35">
        <v>0</v>
      </c>
      <c r="I95" s="21">
        <f t="shared" si="8"/>
        <v>0</v>
      </c>
      <c r="K95" s="6">
        <f t="shared" si="13"/>
        <v>160000</v>
      </c>
      <c r="M95" s="6">
        <f t="shared" si="9"/>
        <v>160000</v>
      </c>
      <c r="P95" s="6"/>
      <c r="R95" s="6"/>
    </row>
    <row r="96" spans="1:18" ht="15" hidden="1" customHeight="1" x14ac:dyDescent="0.3">
      <c r="A96" s="29" t="s">
        <v>361</v>
      </c>
      <c r="B96" s="5" t="s">
        <v>333</v>
      </c>
      <c r="C96" s="5">
        <v>0</v>
      </c>
      <c r="E96" s="6">
        <f t="shared" si="10"/>
        <v>0</v>
      </c>
      <c r="F96" s="6"/>
      <c r="G96" s="6">
        <f t="shared" si="12"/>
        <v>0</v>
      </c>
      <c r="H96" s="35"/>
      <c r="I96" s="21" t="e">
        <f t="shared" si="8"/>
        <v>#DIV/0!</v>
      </c>
      <c r="K96" s="6">
        <f t="shared" si="13"/>
        <v>0</v>
      </c>
      <c r="M96" s="6">
        <f t="shared" si="9"/>
        <v>0</v>
      </c>
      <c r="P96" s="6"/>
      <c r="R96" s="6"/>
    </row>
    <row r="97" spans="1:18" ht="15" customHeight="1" x14ac:dyDescent="0.3">
      <c r="A97" s="18"/>
      <c r="E97" s="6"/>
      <c r="F97" s="6"/>
      <c r="G97" s="6"/>
      <c r="H97" s="35"/>
      <c r="I97" s="21"/>
      <c r="K97" s="6"/>
      <c r="M97" s="6"/>
      <c r="P97" s="6"/>
      <c r="R97" s="6"/>
    </row>
    <row r="98" spans="1:18" ht="15" customHeight="1" x14ac:dyDescent="0.3">
      <c r="A98" s="18"/>
      <c r="B98" s="7" t="s">
        <v>56</v>
      </c>
      <c r="C98" s="7">
        <f>C88+C91</f>
        <v>297132</v>
      </c>
      <c r="E98" s="4">
        <f>E88+E91</f>
        <v>327037</v>
      </c>
      <c r="F98" s="4"/>
      <c r="G98" s="4">
        <f>G88+G91</f>
        <v>327037</v>
      </c>
      <c r="H98" s="34">
        <f>H88+H91</f>
        <v>64245.17</v>
      </c>
      <c r="I98" s="21">
        <f t="shared" si="8"/>
        <v>19.644618193048494</v>
      </c>
      <c r="K98" s="4">
        <f>K88+K91</f>
        <v>327237</v>
      </c>
      <c r="M98" s="4">
        <f>M88+M91</f>
        <v>327237</v>
      </c>
      <c r="P98" s="6"/>
      <c r="R98" s="6"/>
    </row>
    <row r="99" spans="1:18" ht="15" customHeight="1" x14ac:dyDescent="0.3">
      <c r="A99" s="18"/>
      <c r="E99" s="6"/>
      <c r="F99" s="6"/>
      <c r="G99" s="6"/>
      <c r="H99" s="35"/>
      <c r="I99" s="21"/>
      <c r="M99" s="6"/>
    </row>
    <row r="100" spans="1:18" ht="15" customHeight="1" x14ac:dyDescent="0.3">
      <c r="A100" s="25"/>
      <c r="B100" s="17" t="s">
        <v>57</v>
      </c>
      <c r="E100" s="6"/>
      <c r="F100" s="6"/>
      <c r="G100" s="6"/>
      <c r="H100" s="35"/>
      <c r="I100" s="21"/>
      <c r="M100" s="6"/>
    </row>
    <row r="101" spans="1:18" ht="15" customHeight="1" x14ac:dyDescent="0.3">
      <c r="A101" s="25" t="s">
        <v>278</v>
      </c>
      <c r="B101" s="7" t="s">
        <v>58</v>
      </c>
      <c r="C101" s="4">
        <f>C104+C103+C102+C157</f>
        <v>866903</v>
      </c>
      <c r="E101" s="4">
        <f t="shared" si="10"/>
        <v>866903</v>
      </c>
      <c r="F101" s="4"/>
      <c r="G101" s="4">
        <f>G102+G103+G104+G157</f>
        <v>916903</v>
      </c>
      <c r="H101" s="34">
        <f>H102+H103+H104+H157</f>
        <v>344486.94</v>
      </c>
      <c r="I101" s="21">
        <f t="shared" si="8"/>
        <v>37.57070704316596</v>
      </c>
      <c r="K101" s="4">
        <f>K104+K103+K102+K157</f>
        <v>916903</v>
      </c>
      <c r="M101" s="4">
        <f>M103+M104+M102+M157</f>
        <v>897474</v>
      </c>
      <c r="N101" s="6"/>
      <c r="P101" s="6"/>
      <c r="R101" s="4"/>
    </row>
    <row r="102" spans="1:18" ht="15" customHeight="1" x14ac:dyDescent="0.3">
      <c r="A102" s="18" t="s">
        <v>59</v>
      </c>
      <c r="B102" s="5" t="s">
        <v>60</v>
      </c>
      <c r="C102" s="5">
        <v>416280</v>
      </c>
      <c r="E102" s="6">
        <f t="shared" si="10"/>
        <v>416280</v>
      </c>
      <c r="F102" s="6">
        <v>-2450</v>
      </c>
      <c r="G102" s="6">
        <f t="shared" si="12"/>
        <v>413830</v>
      </c>
      <c r="H102" s="35">
        <v>180164.3</v>
      </c>
      <c r="I102" s="21">
        <f>H102/G102*100</f>
        <v>43.535823889036557</v>
      </c>
      <c r="K102" s="6">
        <f>J102+G102</f>
        <v>413830</v>
      </c>
      <c r="L102" s="4">
        <v>-7099</v>
      </c>
      <c r="M102" s="6">
        <f t="shared" si="9"/>
        <v>406731</v>
      </c>
      <c r="P102" s="6"/>
      <c r="R102" s="6"/>
    </row>
    <row r="103" spans="1:18" ht="15" customHeight="1" x14ac:dyDescent="0.3">
      <c r="A103" s="18" t="s">
        <v>61</v>
      </c>
      <c r="B103" s="5" t="s">
        <v>62</v>
      </c>
      <c r="C103" s="6">
        <v>145698</v>
      </c>
      <c r="E103" s="6">
        <f t="shared" si="10"/>
        <v>145698</v>
      </c>
      <c r="F103" s="6">
        <v>-858</v>
      </c>
      <c r="G103" s="6">
        <f t="shared" si="12"/>
        <v>144840</v>
      </c>
      <c r="H103" s="35">
        <v>55665.99</v>
      </c>
      <c r="I103" s="21">
        <f t="shared" si="8"/>
        <v>38.432746478873234</v>
      </c>
      <c r="J103" s="5">
        <v>-4860</v>
      </c>
      <c r="K103" s="6">
        <f>J103+G103</f>
        <v>139980</v>
      </c>
      <c r="L103" s="7">
        <v>-1400</v>
      </c>
      <c r="M103" s="6">
        <f t="shared" si="9"/>
        <v>138580</v>
      </c>
      <c r="P103" s="6"/>
      <c r="R103" s="6"/>
    </row>
    <row r="104" spans="1:18" ht="15" customHeight="1" x14ac:dyDescent="0.3">
      <c r="A104" s="18" t="s">
        <v>63</v>
      </c>
      <c r="B104" s="5" t="s">
        <v>64</v>
      </c>
      <c r="C104" s="5">
        <f>SUM(C105:C155)</f>
        <v>301800</v>
      </c>
      <c r="E104" s="6">
        <f t="shared" si="10"/>
        <v>301800</v>
      </c>
      <c r="F104" s="6"/>
      <c r="G104" s="6">
        <f>SUM(G105:G155)</f>
        <v>351800</v>
      </c>
      <c r="H104" s="35">
        <f>SUM(H105:H155)</f>
        <v>107035.43999999999</v>
      </c>
      <c r="I104" s="21">
        <f t="shared" si="8"/>
        <v>30.425082433200679</v>
      </c>
      <c r="K104" s="6">
        <f>SUM(K105:K155)</f>
        <v>356660</v>
      </c>
      <c r="M104" s="6">
        <f>SUM(M105:M155)</f>
        <v>345730</v>
      </c>
      <c r="N104" s="6"/>
      <c r="P104" s="6"/>
      <c r="R104" s="6"/>
    </row>
    <row r="105" spans="1:18" ht="15" customHeight="1" x14ac:dyDescent="0.3">
      <c r="A105" s="18" t="s">
        <v>63</v>
      </c>
      <c r="B105" s="5" t="s">
        <v>65</v>
      </c>
      <c r="C105" s="5">
        <v>500</v>
      </c>
      <c r="E105" s="6">
        <f t="shared" si="10"/>
        <v>500</v>
      </c>
      <c r="F105" s="6"/>
      <c r="G105" s="6">
        <f t="shared" si="12"/>
        <v>500</v>
      </c>
      <c r="H105" s="35">
        <v>272.76</v>
      </c>
      <c r="I105" s="21">
        <f t="shared" si="8"/>
        <v>54.552</v>
      </c>
      <c r="K105" s="6">
        <f t="shared" ref="K105:K166" si="14">J105+G105</f>
        <v>500</v>
      </c>
      <c r="M105" s="6">
        <f t="shared" si="9"/>
        <v>500</v>
      </c>
      <c r="P105" s="6"/>
      <c r="R105" s="6"/>
    </row>
    <row r="106" spans="1:18" ht="15" customHeight="1" x14ac:dyDescent="0.3">
      <c r="A106" s="18" t="s">
        <v>63</v>
      </c>
      <c r="B106" s="5" t="s">
        <v>66</v>
      </c>
      <c r="C106" s="5">
        <v>100</v>
      </c>
      <c r="E106" s="6">
        <f t="shared" si="10"/>
        <v>100</v>
      </c>
      <c r="F106" s="6"/>
      <c r="G106" s="6">
        <f t="shared" si="12"/>
        <v>100</v>
      </c>
      <c r="H106" s="35">
        <v>0</v>
      </c>
      <c r="I106" s="21">
        <f t="shared" si="8"/>
        <v>0</v>
      </c>
      <c r="K106" s="6">
        <f t="shared" si="14"/>
        <v>100</v>
      </c>
      <c r="M106" s="6">
        <f t="shared" si="9"/>
        <v>100</v>
      </c>
      <c r="P106" s="6"/>
      <c r="R106" s="6"/>
    </row>
    <row r="107" spans="1:18" ht="15" customHeight="1" x14ac:dyDescent="0.3">
      <c r="A107" s="18" t="s">
        <v>63</v>
      </c>
      <c r="B107" s="5" t="s">
        <v>67</v>
      </c>
      <c r="C107" s="5">
        <v>25000</v>
      </c>
      <c r="E107" s="6">
        <f t="shared" si="10"/>
        <v>25000</v>
      </c>
      <c r="F107" s="6"/>
      <c r="G107" s="6">
        <f t="shared" si="12"/>
        <v>25000</v>
      </c>
      <c r="H107" s="35">
        <v>20531.84</v>
      </c>
      <c r="I107" s="21">
        <f t="shared" si="8"/>
        <v>82.12736000000001</v>
      </c>
      <c r="K107" s="6">
        <f t="shared" si="14"/>
        <v>25000</v>
      </c>
      <c r="M107" s="6">
        <f t="shared" si="9"/>
        <v>25000</v>
      </c>
      <c r="P107" s="6"/>
      <c r="R107" s="6"/>
    </row>
    <row r="108" spans="1:18" ht="15" customHeight="1" x14ac:dyDescent="0.3">
      <c r="A108" s="18" t="s">
        <v>63</v>
      </c>
      <c r="B108" s="5" t="s">
        <v>68</v>
      </c>
      <c r="C108" s="5">
        <v>2100</v>
      </c>
      <c r="E108" s="6">
        <f t="shared" si="10"/>
        <v>2100</v>
      </c>
      <c r="F108" s="6"/>
      <c r="G108" s="6">
        <f t="shared" si="12"/>
        <v>2100</v>
      </c>
      <c r="H108" s="35">
        <v>1015.12</v>
      </c>
      <c r="I108" s="21">
        <f t="shared" si="8"/>
        <v>48.339047619047619</v>
      </c>
      <c r="K108" s="6">
        <f t="shared" si="14"/>
        <v>2100</v>
      </c>
      <c r="M108" s="6">
        <f t="shared" si="9"/>
        <v>2100</v>
      </c>
      <c r="P108" s="6"/>
      <c r="R108" s="6"/>
    </row>
    <row r="109" spans="1:18" ht="15" customHeight="1" x14ac:dyDescent="0.3">
      <c r="A109" s="18" t="s">
        <v>63</v>
      </c>
      <c r="B109" s="5" t="s">
        <v>69</v>
      </c>
      <c r="C109" s="5">
        <v>21000</v>
      </c>
      <c r="E109" s="6">
        <f t="shared" si="10"/>
        <v>21000</v>
      </c>
      <c r="F109" s="6"/>
      <c r="G109" s="6">
        <f t="shared" si="12"/>
        <v>21000</v>
      </c>
      <c r="H109" s="35">
        <v>11265.7</v>
      </c>
      <c r="I109" s="21">
        <f t="shared" si="8"/>
        <v>53.646190476190483</v>
      </c>
      <c r="K109" s="6">
        <f t="shared" si="14"/>
        <v>21000</v>
      </c>
      <c r="M109" s="6">
        <f t="shared" si="9"/>
        <v>21000</v>
      </c>
      <c r="P109" s="6"/>
      <c r="R109" s="6"/>
    </row>
    <row r="110" spans="1:18" ht="15" customHeight="1" x14ac:dyDescent="0.3">
      <c r="A110" s="18" t="s">
        <v>63</v>
      </c>
      <c r="B110" s="5" t="s">
        <v>70</v>
      </c>
      <c r="C110" s="5">
        <v>4700</v>
      </c>
      <c r="E110" s="6">
        <f t="shared" si="10"/>
        <v>4700</v>
      </c>
      <c r="F110" s="6"/>
      <c r="G110" s="6">
        <f t="shared" si="12"/>
        <v>4700</v>
      </c>
      <c r="H110" s="35">
        <v>2146.88</v>
      </c>
      <c r="I110" s="21">
        <f t="shared" si="8"/>
        <v>45.67829787234043</v>
      </c>
      <c r="K110" s="6">
        <f t="shared" si="14"/>
        <v>4700</v>
      </c>
      <c r="M110" s="6">
        <f t="shared" si="9"/>
        <v>4700</v>
      </c>
      <c r="P110" s="6"/>
      <c r="R110" s="6"/>
    </row>
    <row r="111" spans="1:18" ht="15" customHeight="1" x14ac:dyDescent="0.3">
      <c r="A111" s="18" t="s">
        <v>63</v>
      </c>
      <c r="B111" s="5" t="s">
        <v>71</v>
      </c>
      <c r="C111" s="5">
        <v>6000</v>
      </c>
      <c r="E111" s="6">
        <f t="shared" si="10"/>
        <v>6000</v>
      </c>
      <c r="F111" s="6"/>
      <c r="G111" s="6">
        <f t="shared" si="12"/>
        <v>6000</v>
      </c>
      <c r="H111" s="35">
        <v>0</v>
      </c>
      <c r="I111" s="21">
        <f t="shared" si="8"/>
        <v>0</v>
      </c>
      <c r="K111" s="6">
        <f t="shared" si="14"/>
        <v>6000</v>
      </c>
      <c r="M111" s="6">
        <f t="shared" si="9"/>
        <v>6000</v>
      </c>
      <c r="P111" s="6"/>
      <c r="R111" s="6"/>
    </row>
    <row r="112" spans="1:18" ht="15" customHeight="1" x14ac:dyDescent="0.3">
      <c r="A112" s="18" t="s">
        <v>63</v>
      </c>
      <c r="B112" s="5" t="s">
        <v>72</v>
      </c>
      <c r="C112" s="5">
        <v>300</v>
      </c>
      <c r="E112" s="6">
        <f t="shared" si="10"/>
        <v>300</v>
      </c>
      <c r="F112" s="6"/>
      <c r="G112" s="6">
        <f t="shared" si="12"/>
        <v>300</v>
      </c>
      <c r="H112" s="21">
        <v>24</v>
      </c>
      <c r="I112" s="21">
        <f t="shared" si="8"/>
        <v>8</v>
      </c>
      <c r="K112" s="6">
        <f t="shared" si="14"/>
        <v>300</v>
      </c>
      <c r="M112" s="6">
        <f t="shared" si="9"/>
        <v>300</v>
      </c>
      <c r="P112" s="6"/>
      <c r="R112" s="6"/>
    </row>
    <row r="113" spans="1:18" ht="15" customHeight="1" x14ac:dyDescent="0.3">
      <c r="A113" s="18" t="s">
        <v>63</v>
      </c>
      <c r="B113" s="5" t="s">
        <v>73</v>
      </c>
      <c r="C113" s="5">
        <v>1800</v>
      </c>
      <c r="E113" s="6">
        <f t="shared" si="10"/>
        <v>1800</v>
      </c>
      <c r="F113" s="6"/>
      <c r="G113" s="6">
        <f t="shared" si="12"/>
        <v>1800</v>
      </c>
      <c r="H113" s="35">
        <v>72.91</v>
      </c>
      <c r="I113" s="21">
        <f t="shared" si="8"/>
        <v>4.0505555555555555</v>
      </c>
      <c r="K113" s="6">
        <f t="shared" si="14"/>
        <v>1800</v>
      </c>
      <c r="M113" s="6">
        <f t="shared" si="9"/>
        <v>1800</v>
      </c>
      <c r="P113" s="6"/>
      <c r="R113" s="6"/>
    </row>
    <row r="114" spans="1:18" ht="15" customHeight="1" x14ac:dyDescent="0.3">
      <c r="A114" s="18" t="s">
        <v>63</v>
      </c>
      <c r="B114" s="5" t="s">
        <v>74</v>
      </c>
      <c r="C114" s="5">
        <v>2000</v>
      </c>
      <c r="E114" s="6">
        <f t="shared" si="10"/>
        <v>2000</v>
      </c>
      <c r="F114" s="6"/>
      <c r="G114" s="6">
        <f t="shared" si="12"/>
        <v>2000</v>
      </c>
      <c r="H114" s="35">
        <v>400.17</v>
      </c>
      <c r="I114" s="21">
        <f t="shared" si="8"/>
        <v>20.008500000000002</v>
      </c>
      <c r="K114" s="6">
        <f t="shared" si="14"/>
        <v>2000</v>
      </c>
      <c r="M114" s="6">
        <f t="shared" si="9"/>
        <v>2000</v>
      </c>
      <c r="P114" s="6"/>
      <c r="R114" s="6"/>
    </row>
    <row r="115" spans="1:18" ht="15" customHeight="1" x14ac:dyDescent="0.3">
      <c r="A115" s="18" t="s">
        <v>63</v>
      </c>
      <c r="B115" s="5" t="s">
        <v>75</v>
      </c>
      <c r="C115" s="5">
        <v>100</v>
      </c>
      <c r="E115" s="6">
        <f t="shared" si="10"/>
        <v>100</v>
      </c>
      <c r="F115" s="6"/>
      <c r="G115" s="6">
        <f t="shared" si="12"/>
        <v>100</v>
      </c>
      <c r="H115" s="35">
        <v>0</v>
      </c>
      <c r="I115" s="21">
        <f t="shared" si="8"/>
        <v>0</v>
      </c>
      <c r="K115" s="6">
        <f t="shared" si="14"/>
        <v>100</v>
      </c>
      <c r="M115" s="6">
        <f t="shared" si="9"/>
        <v>100</v>
      </c>
      <c r="P115" s="6"/>
      <c r="R115" s="6"/>
    </row>
    <row r="116" spans="1:18" ht="15" customHeight="1" x14ac:dyDescent="0.3">
      <c r="A116" s="18" t="s">
        <v>63</v>
      </c>
      <c r="B116" s="5" t="s">
        <v>76</v>
      </c>
      <c r="C116" s="5">
        <v>6000</v>
      </c>
      <c r="E116" s="6">
        <f t="shared" si="10"/>
        <v>6000</v>
      </c>
      <c r="F116" s="6"/>
      <c r="G116" s="6">
        <f t="shared" si="12"/>
        <v>6000</v>
      </c>
      <c r="H116" s="35">
        <v>3584.82</v>
      </c>
      <c r="I116" s="21">
        <f t="shared" si="8"/>
        <v>59.747000000000007</v>
      </c>
      <c r="K116" s="6">
        <f t="shared" si="14"/>
        <v>6000</v>
      </c>
      <c r="M116" s="6">
        <f t="shared" si="9"/>
        <v>6000</v>
      </c>
      <c r="P116" s="6"/>
      <c r="R116" s="6"/>
    </row>
    <row r="117" spans="1:18" ht="15" customHeight="1" x14ac:dyDescent="0.3">
      <c r="A117" s="18" t="s">
        <v>63</v>
      </c>
      <c r="B117" s="5" t="s">
        <v>448</v>
      </c>
      <c r="E117" s="6"/>
      <c r="F117" s="6"/>
      <c r="G117" s="6"/>
      <c r="H117" s="21">
        <v>4859.1000000000004</v>
      </c>
      <c r="I117" s="21">
        <v>0</v>
      </c>
      <c r="J117" s="5">
        <v>4860</v>
      </c>
      <c r="K117" s="6">
        <f t="shared" si="14"/>
        <v>4860</v>
      </c>
      <c r="M117" s="6">
        <f t="shared" si="9"/>
        <v>4860</v>
      </c>
      <c r="P117" s="6"/>
      <c r="R117" s="6"/>
    </row>
    <row r="118" spans="1:18" ht="15" customHeight="1" x14ac:dyDescent="0.3">
      <c r="A118" s="18" t="s">
        <v>63</v>
      </c>
      <c r="B118" s="5" t="s">
        <v>77</v>
      </c>
      <c r="C118" s="5">
        <v>3000</v>
      </c>
      <c r="E118" s="6">
        <f t="shared" si="10"/>
        <v>3000</v>
      </c>
      <c r="F118" s="6"/>
      <c r="G118" s="6">
        <f t="shared" si="12"/>
        <v>3000</v>
      </c>
      <c r="H118" s="35">
        <v>0</v>
      </c>
      <c r="I118" s="21">
        <f t="shared" si="8"/>
        <v>0</v>
      </c>
      <c r="K118" s="6">
        <f t="shared" si="14"/>
        <v>3000</v>
      </c>
      <c r="M118" s="6">
        <f t="shared" si="9"/>
        <v>3000</v>
      </c>
      <c r="P118" s="6"/>
      <c r="R118" s="6"/>
    </row>
    <row r="119" spans="1:18" ht="15" customHeight="1" x14ac:dyDescent="0.3">
      <c r="A119" s="18" t="s">
        <v>63</v>
      </c>
      <c r="B119" s="5" t="s">
        <v>78</v>
      </c>
      <c r="C119" s="5">
        <v>500</v>
      </c>
      <c r="E119" s="6">
        <f t="shared" si="10"/>
        <v>500</v>
      </c>
      <c r="F119" s="6"/>
      <c r="G119" s="6">
        <f t="shared" si="12"/>
        <v>500</v>
      </c>
      <c r="H119" s="35">
        <v>165.77</v>
      </c>
      <c r="I119" s="21">
        <f t="shared" si="8"/>
        <v>33.154000000000003</v>
      </c>
      <c r="K119" s="6">
        <f t="shared" si="14"/>
        <v>500</v>
      </c>
      <c r="M119" s="6">
        <f t="shared" si="9"/>
        <v>500</v>
      </c>
      <c r="P119" s="6"/>
      <c r="R119" s="6"/>
    </row>
    <row r="120" spans="1:18" ht="15" customHeight="1" x14ac:dyDescent="0.3">
      <c r="A120" s="18" t="s">
        <v>63</v>
      </c>
      <c r="B120" s="5" t="s">
        <v>79</v>
      </c>
      <c r="C120" s="5">
        <v>3000</v>
      </c>
      <c r="E120" s="6">
        <f t="shared" si="10"/>
        <v>3000</v>
      </c>
      <c r="F120" s="6"/>
      <c r="G120" s="6">
        <f t="shared" si="12"/>
        <v>3000</v>
      </c>
      <c r="H120" s="35">
        <v>1277.73</v>
      </c>
      <c r="I120" s="21">
        <f t="shared" si="8"/>
        <v>42.591000000000001</v>
      </c>
      <c r="K120" s="6">
        <f t="shared" si="14"/>
        <v>3000</v>
      </c>
      <c r="M120" s="6">
        <f t="shared" si="9"/>
        <v>3000</v>
      </c>
      <c r="P120" s="6"/>
      <c r="R120" s="6"/>
    </row>
    <row r="121" spans="1:18" ht="15" customHeight="1" x14ac:dyDescent="0.3">
      <c r="A121" s="18" t="s">
        <v>63</v>
      </c>
      <c r="B121" s="5" t="s">
        <v>80</v>
      </c>
      <c r="C121" s="5">
        <v>600</v>
      </c>
      <c r="E121" s="6">
        <f t="shared" si="10"/>
        <v>600</v>
      </c>
      <c r="F121" s="6"/>
      <c r="G121" s="6">
        <f t="shared" si="12"/>
        <v>600</v>
      </c>
      <c r="H121" s="21">
        <v>1250.4000000000001</v>
      </c>
      <c r="I121" s="21">
        <f t="shared" si="8"/>
        <v>208.4</v>
      </c>
      <c r="J121" s="5">
        <v>1000</v>
      </c>
      <c r="K121" s="6">
        <f t="shared" si="14"/>
        <v>1600</v>
      </c>
      <c r="M121" s="6">
        <f t="shared" si="9"/>
        <v>1600</v>
      </c>
      <c r="P121" s="6"/>
      <c r="R121" s="6"/>
    </row>
    <row r="122" spans="1:18" ht="15" customHeight="1" x14ac:dyDescent="0.3">
      <c r="A122" s="18" t="s">
        <v>63</v>
      </c>
      <c r="B122" s="5" t="s">
        <v>81</v>
      </c>
      <c r="C122" s="5">
        <v>2000</v>
      </c>
      <c r="E122" s="6">
        <f t="shared" si="10"/>
        <v>2000</v>
      </c>
      <c r="F122" s="6"/>
      <c r="G122" s="6">
        <f t="shared" si="12"/>
        <v>2000</v>
      </c>
      <c r="H122" s="35">
        <v>861.95</v>
      </c>
      <c r="I122" s="21">
        <f t="shared" si="8"/>
        <v>43.097499999999997</v>
      </c>
      <c r="K122" s="6">
        <f t="shared" si="14"/>
        <v>2000</v>
      </c>
      <c r="M122" s="6">
        <f t="shared" si="9"/>
        <v>2000</v>
      </c>
      <c r="P122" s="6"/>
      <c r="R122" s="6"/>
    </row>
    <row r="123" spans="1:18" ht="15" customHeight="1" x14ac:dyDescent="0.3">
      <c r="A123" s="18" t="s">
        <v>63</v>
      </c>
      <c r="B123" s="5" t="s">
        <v>82</v>
      </c>
      <c r="C123" s="5">
        <v>2500</v>
      </c>
      <c r="E123" s="6">
        <f t="shared" si="10"/>
        <v>2500</v>
      </c>
      <c r="F123" s="6"/>
      <c r="G123" s="6">
        <f t="shared" si="12"/>
        <v>2500</v>
      </c>
      <c r="H123" s="35">
        <v>319.95</v>
      </c>
      <c r="I123" s="21">
        <f t="shared" si="8"/>
        <v>12.797999999999998</v>
      </c>
      <c r="K123" s="6">
        <f t="shared" si="14"/>
        <v>2500</v>
      </c>
      <c r="M123" s="6">
        <f t="shared" si="9"/>
        <v>2500</v>
      </c>
      <c r="P123" s="6"/>
      <c r="R123" s="6"/>
    </row>
    <row r="124" spans="1:18" ht="15" customHeight="1" x14ac:dyDescent="0.3">
      <c r="A124" s="18" t="s">
        <v>63</v>
      </c>
      <c r="B124" s="5" t="s">
        <v>83</v>
      </c>
      <c r="C124" s="5">
        <v>1500</v>
      </c>
      <c r="E124" s="6">
        <f t="shared" si="10"/>
        <v>1500</v>
      </c>
      <c r="F124" s="6"/>
      <c r="G124" s="6">
        <f t="shared" si="12"/>
        <v>1500</v>
      </c>
      <c r="H124" s="35">
        <v>218.19</v>
      </c>
      <c r="I124" s="21">
        <f t="shared" si="8"/>
        <v>14.546000000000001</v>
      </c>
      <c r="K124" s="6">
        <f t="shared" si="14"/>
        <v>1500</v>
      </c>
      <c r="M124" s="6">
        <f t="shared" si="9"/>
        <v>1500</v>
      </c>
      <c r="P124" s="6"/>
      <c r="R124" s="6"/>
    </row>
    <row r="125" spans="1:18" ht="15" customHeight="1" x14ac:dyDescent="0.3">
      <c r="A125" s="18" t="s">
        <v>63</v>
      </c>
      <c r="B125" s="5" t="s">
        <v>84</v>
      </c>
      <c r="C125" s="5">
        <v>100</v>
      </c>
      <c r="E125" s="6">
        <f t="shared" si="10"/>
        <v>100</v>
      </c>
      <c r="F125" s="6"/>
      <c r="G125" s="6">
        <f t="shared" si="12"/>
        <v>100</v>
      </c>
      <c r="H125" s="35">
        <v>0</v>
      </c>
      <c r="I125" s="21">
        <f t="shared" si="8"/>
        <v>0</v>
      </c>
      <c r="K125" s="6">
        <f t="shared" si="14"/>
        <v>100</v>
      </c>
      <c r="M125" s="6">
        <f t="shared" si="9"/>
        <v>100</v>
      </c>
      <c r="P125" s="6"/>
      <c r="R125" s="6"/>
    </row>
    <row r="126" spans="1:18" ht="15" customHeight="1" x14ac:dyDescent="0.3">
      <c r="A126" s="18" t="s">
        <v>63</v>
      </c>
      <c r="B126" s="5" t="s">
        <v>85</v>
      </c>
      <c r="C126" s="5">
        <v>100</v>
      </c>
      <c r="E126" s="6">
        <f t="shared" si="10"/>
        <v>100</v>
      </c>
      <c r="F126" s="6"/>
      <c r="G126" s="6">
        <f t="shared" si="12"/>
        <v>100</v>
      </c>
      <c r="H126" s="35">
        <v>107.26</v>
      </c>
      <c r="I126" s="21">
        <f t="shared" si="8"/>
        <v>107.26</v>
      </c>
      <c r="J126" s="5">
        <v>50</v>
      </c>
      <c r="K126" s="6">
        <f t="shared" si="14"/>
        <v>150</v>
      </c>
      <c r="M126" s="6">
        <f t="shared" si="9"/>
        <v>150</v>
      </c>
      <c r="P126" s="6"/>
      <c r="R126" s="6"/>
    </row>
    <row r="127" spans="1:18" ht="15" customHeight="1" x14ac:dyDescent="0.3">
      <c r="A127" s="18" t="s">
        <v>63</v>
      </c>
      <c r="B127" s="5" t="s">
        <v>86</v>
      </c>
      <c r="C127" s="5">
        <v>200</v>
      </c>
      <c r="E127" s="6">
        <f t="shared" si="10"/>
        <v>200</v>
      </c>
      <c r="F127" s="6"/>
      <c r="G127" s="6">
        <f t="shared" si="12"/>
        <v>200</v>
      </c>
      <c r="H127" s="35">
        <v>0</v>
      </c>
      <c r="I127" s="21">
        <f t="shared" si="8"/>
        <v>0</v>
      </c>
      <c r="K127" s="6">
        <f t="shared" si="14"/>
        <v>200</v>
      </c>
      <c r="M127" s="6">
        <f t="shared" si="9"/>
        <v>200</v>
      </c>
      <c r="P127" s="6"/>
      <c r="R127" s="6"/>
    </row>
    <row r="128" spans="1:18" ht="15" customHeight="1" x14ac:dyDescent="0.3">
      <c r="A128" s="18" t="s">
        <v>63</v>
      </c>
      <c r="B128" s="5" t="s">
        <v>87</v>
      </c>
      <c r="C128" s="5">
        <v>10000</v>
      </c>
      <c r="E128" s="6">
        <f t="shared" si="10"/>
        <v>10000</v>
      </c>
      <c r="F128" s="6"/>
      <c r="G128" s="6">
        <f t="shared" si="12"/>
        <v>10000</v>
      </c>
      <c r="H128" s="35">
        <v>6420.71</v>
      </c>
      <c r="I128" s="21">
        <f t="shared" si="8"/>
        <v>64.207100000000011</v>
      </c>
      <c r="K128" s="6">
        <f t="shared" si="14"/>
        <v>10000</v>
      </c>
      <c r="M128" s="6">
        <f t="shared" si="9"/>
        <v>10000</v>
      </c>
      <c r="P128" s="6"/>
      <c r="R128" s="6"/>
    </row>
    <row r="129" spans="1:18" ht="15" customHeight="1" x14ac:dyDescent="0.3">
      <c r="A129" s="18" t="s">
        <v>63</v>
      </c>
      <c r="B129" s="5" t="s">
        <v>88</v>
      </c>
      <c r="C129" s="5">
        <v>100</v>
      </c>
      <c r="E129" s="6">
        <f t="shared" si="10"/>
        <v>100</v>
      </c>
      <c r="F129" s="6"/>
      <c r="G129" s="6">
        <f t="shared" si="12"/>
        <v>100</v>
      </c>
      <c r="H129" s="35">
        <v>0</v>
      </c>
      <c r="I129" s="21">
        <f t="shared" si="8"/>
        <v>0</v>
      </c>
      <c r="K129" s="6">
        <f t="shared" si="14"/>
        <v>100</v>
      </c>
      <c r="M129" s="6">
        <f t="shared" si="9"/>
        <v>100</v>
      </c>
      <c r="P129" s="6"/>
      <c r="R129" s="6"/>
    </row>
    <row r="130" spans="1:18" ht="15" customHeight="1" x14ac:dyDescent="0.3">
      <c r="A130" s="18" t="s">
        <v>63</v>
      </c>
      <c r="B130" s="5" t="s">
        <v>89</v>
      </c>
      <c r="C130" s="5">
        <v>200</v>
      </c>
      <c r="E130" s="6">
        <f t="shared" si="10"/>
        <v>200</v>
      </c>
      <c r="F130" s="6"/>
      <c r="G130" s="6">
        <f t="shared" si="12"/>
        <v>200</v>
      </c>
      <c r="H130" s="35">
        <v>239.13</v>
      </c>
      <c r="I130" s="21">
        <f t="shared" si="8"/>
        <v>119.56499999999998</v>
      </c>
      <c r="K130" s="6">
        <f t="shared" si="14"/>
        <v>200</v>
      </c>
      <c r="M130" s="6">
        <f t="shared" si="9"/>
        <v>200</v>
      </c>
      <c r="P130" s="6"/>
      <c r="R130" s="6"/>
    </row>
    <row r="131" spans="1:18" ht="15" customHeight="1" x14ac:dyDescent="0.3">
      <c r="A131" s="18" t="s">
        <v>63</v>
      </c>
      <c r="B131" s="5" t="s">
        <v>363</v>
      </c>
      <c r="C131" s="5">
        <v>40000</v>
      </c>
      <c r="E131" s="6">
        <f t="shared" si="10"/>
        <v>40000</v>
      </c>
      <c r="F131" s="6"/>
      <c r="G131" s="6">
        <f t="shared" si="12"/>
        <v>40000</v>
      </c>
      <c r="H131" s="35">
        <v>11534.5</v>
      </c>
      <c r="I131" s="21">
        <f t="shared" si="8"/>
        <v>28.836250000000003</v>
      </c>
      <c r="K131" s="6">
        <f t="shared" si="14"/>
        <v>40000</v>
      </c>
      <c r="M131" s="6">
        <f t="shared" si="9"/>
        <v>40000</v>
      </c>
      <c r="P131" s="6"/>
      <c r="R131" s="6"/>
    </row>
    <row r="132" spans="1:18" ht="15" customHeight="1" x14ac:dyDescent="0.3">
      <c r="A132" s="18" t="s">
        <v>63</v>
      </c>
      <c r="B132" s="5" t="s">
        <v>362</v>
      </c>
      <c r="C132" s="5">
        <v>60000</v>
      </c>
      <c r="E132" s="6">
        <f t="shared" si="10"/>
        <v>60000</v>
      </c>
      <c r="F132" s="6">
        <v>50000</v>
      </c>
      <c r="G132" s="6">
        <f t="shared" si="12"/>
        <v>110000</v>
      </c>
      <c r="H132" s="35">
        <v>0</v>
      </c>
      <c r="I132" s="21">
        <f t="shared" si="8"/>
        <v>0</v>
      </c>
      <c r="K132" s="6">
        <f t="shared" si="14"/>
        <v>110000</v>
      </c>
      <c r="L132" s="7">
        <v>-10000</v>
      </c>
      <c r="M132" s="6">
        <f t="shared" si="9"/>
        <v>100000</v>
      </c>
      <c r="P132" s="6"/>
      <c r="R132" s="6"/>
    </row>
    <row r="133" spans="1:18" ht="15" customHeight="1" x14ac:dyDescent="0.3">
      <c r="A133" s="18" t="s">
        <v>63</v>
      </c>
      <c r="B133" s="5" t="s">
        <v>90</v>
      </c>
      <c r="C133" s="5">
        <v>100</v>
      </c>
      <c r="E133" s="6">
        <f t="shared" si="10"/>
        <v>100</v>
      </c>
      <c r="F133" s="6"/>
      <c r="G133" s="6">
        <f t="shared" si="12"/>
        <v>100</v>
      </c>
      <c r="H133" s="35">
        <v>985.27</v>
      </c>
      <c r="I133" s="21">
        <f t="shared" si="8"/>
        <v>985.2700000000001</v>
      </c>
      <c r="J133" s="5">
        <v>1000</v>
      </c>
      <c r="K133" s="6">
        <f t="shared" si="14"/>
        <v>1100</v>
      </c>
      <c r="M133" s="6">
        <f t="shared" si="9"/>
        <v>1100</v>
      </c>
      <c r="P133" s="6"/>
      <c r="R133" s="6"/>
    </row>
    <row r="134" spans="1:18" ht="15" customHeight="1" x14ac:dyDescent="0.3">
      <c r="A134" s="18" t="s">
        <v>63</v>
      </c>
      <c r="B134" s="5" t="s">
        <v>319</v>
      </c>
      <c r="C134" s="5">
        <v>3000</v>
      </c>
      <c r="E134" s="6">
        <f t="shared" si="10"/>
        <v>3000</v>
      </c>
      <c r="F134" s="6"/>
      <c r="G134" s="6">
        <f t="shared" si="12"/>
        <v>3000</v>
      </c>
      <c r="H134" s="35">
        <v>804.06</v>
      </c>
      <c r="I134" s="21">
        <f t="shared" si="8"/>
        <v>26.802</v>
      </c>
      <c r="K134" s="6">
        <f t="shared" si="14"/>
        <v>3000</v>
      </c>
      <c r="M134" s="6">
        <f t="shared" si="9"/>
        <v>3000</v>
      </c>
      <c r="P134" s="6"/>
      <c r="R134" s="6"/>
    </row>
    <row r="135" spans="1:18" ht="15" customHeight="1" x14ac:dyDescent="0.3">
      <c r="A135" s="18" t="s">
        <v>63</v>
      </c>
      <c r="B135" s="5" t="s">
        <v>337</v>
      </c>
      <c r="C135" s="5">
        <v>1800</v>
      </c>
      <c r="E135" s="6">
        <f t="shared" si="10"/>
        <v>1800</v>
      </c>
      <c r="F135" s="6"/>
      <c r="G135" s="6">
        <f t="shared" si="12"/>
        <v>1800</v>
      </c>
      <c r="H135" s="35">
        <v>0</v>
      </c>
      <c r="I135" s="21">
        <f t="shared" si="8"/>
        <v>0</v>
      </c>
      <c r="K135" s="6">
        <f t="shared" si="14"/>
        <v>1800</v>
      </c>
      <c r="M135" s="6">
        <f t="shared" si="9"/>
        <v>1800</v>
      </c>
      <c r="P135" s="6"/>
      <c r="R135" s="6"/>
    </row>
    <row r="136" spans="1:18" ht="15" customHeight="1" x14ac:dyDescent="0.3">
      <c r="A136" s="18" t="s">
        <v>63</v>
      </c>
      <c r="B136" s="5" t="s">
        <v>91</v>
      </c>
      <c r="C136" s="5">
        <v>3000</v>
      </c>
      <c r="E136" s="6">
        <f t="shared" si="10"/>
        <v>3000</v>
      </c>
      <c r="F136" s="6"/>
      <c r="G136" s="6">
        <f t="shared" si="12"/>
        <v>3000</v>
      </c>
      <c r="H136" s="35">
        <v>1044.5999999999999</v>
      </c>
      <c r="I136" s="21">
        <f t="shared" si="8"/>
        <v>34.819999999999993</v>
      </c>
      <c r="K136" s="6">
        <f t="shared" si="14"/>
        <v>3000</v>
      </c>
      <c r="M136" s="6">
        <f t="shared" si="9"/>
        <v>3000</v>
      </c>
      <c r="P136" s="6"/>
      <c r="R136" s="6"/>
    </row>
    <row r="137" spans="1:18" ht="15" customHeight="1" x14ac:dyDescent="0.3">
      <c r="A137" s="18" t="s">
        <v>63</v>
      </c>
      <c r="B137" s="5" t="s">
        <v>92</v>
      </c>
      <c r="C137" s="5">
        <v>3000</v>
      </c>
      <c r="E137" s="6">
        <f t="shared" si="10"/>
        <v>3000</v>
      </c>
      <c r="F137" s="6"/>
      <c r="G137" s="6">
        <f t="shared" si="12"/>
        <v>3000</v>
      </c>
      <c r="H137" s="21">
        <v>200</v>
      </c>
      <c r="I137" s="21">
        <f t="shared" si="8"/>
        <v>6.666666666666667</v>
      </c>
      <c r="J137" s="5">
        <v>-2050</v>
      </c>
      <c r="K137" s="6">
        <f t="shared" si="14"/>
        <v>950</v>
      </c>
      <c r="M137" s="6">
        <f t="shared" si="9"/>
        <v>950</v>
      </c>
      <c r="P137" s="6"/>
      <c r="R137" s="6"/>
    </row>
    <row r="138" spans="1:18" ht="15" customHeight="1" x14ac:dyDescent="0.3">
      <c r="A138" s="18" t="s">
        <v>63</v>
      </c>
      <c r="B138" s="5" t="s">
        <v>93</v>
      </c>
      <c r="C138" s="5">
        <v>15000</v>
      </c>
      <c r="E138" s="6">
        <f t="shared" si="10"/>
        <v>15000</v>
      </c>
      <c r="F138" s="6"/>
      <c r="G138" s="6">
        <f t="shared" si="12"/>
        <v>15000</v>
      </c>
      <c r="H138" s="35">
        <v>4779.71</v>
      </c>
      <c r="I138" s="21">
        <f t="shared" si="8"/>
        <v>31.864733333333334</v>
      </c>
      <c r="K138" s="6">
        <f t="shared" si="14"/>
        <v>15000</v>
      </c>
      <c r="M138" s="6">
        <f t="shared" si="9"/>
        <v>15000</v>
      </c>
      <c r="P138" s="6"/>
      <c r="R138" s="6"/>
    </row>
    <row r="139" spans="1:18" ht="15" customHeight="1" x14ac:dyDescent="0.3">
      <c r="A139" s="18" t="s">
        <v>63</v>
      </c>
      <c r="B139" s="5" t="s">
        <v>94</v>
      </c>
      <c r="C139" s="5">
        <v>5000</v>
      </c>
      <c r="E139" s="6">
        <f t="shared" si="10"/>
        <v>5000</v>
      </c>
      <c r="F139" s="6"/>
      <c r="G139" s="6">
        <f t="shared" si="12"/>
        <v>5000</v>
      </c>
      <c r="H139" s="35">
        <v>3640.41</v>
      </c>
      <c r="I139" s="21">
        <f t="shared" ref="I139:I203" si="15">H139/G139*100</f>
        <v>72.808199999999999</v>
      </c>
      <c r="K139" s="6">
        <f t="shared" si="14"/>
        <v>5000</v>
      </c>
      <c r="M139" s="6">
        <f t="shared" si="9"/>
        <v>5000</v>
      </c>
      <c r="P139" s="6"/>
      <c r="R139" s="6"/>
    </row>
    <row r="140" spans="1:18" ht="15" hidden="1" customHeight="1" x14ac:dyDescent="0.3">
      <c r="A140" s="18" t="s">
        <v>63</v>
      </c>
      <c r="B140" s="5" t="s">
        <v>95</v>
      </c>
      <c r="C140" s="5">
        <v>0</v>
      </c>
      <c r="E140" s="6">
        <f t="shared" si="10"/>
        <v>0</v>
      </c>
      <c r="F140" s="6"/>
      <c r="G140" s="6">
        <f t="shared" si="12"/>
        <v>0</v>
      </c>
      <c r="H140" s="35"/>
      <c r="I140" s="21" t="e">
        <f t="shared" si="15"/>
        <v>#DIV/0!</v>
      </c>
      <c r="K140" s="6">
        <f t="shared" si="14"/>
        <v>0</v>
      </c>
      <c r="M140" s="6">
        <f t="shared" ref="M140:M203" si="16">L140+K140</f>
        <v>0</v>
      </c>
      <c r="P140" s="6"/>
      <c r="R140" s="6"/>
    </row>
    <row r="141" spans="1:18" ht="15" hidden="1" customHeight="1" x14ac:dyDescent="0.3">
      <c r="A141" s="18" t="s">
        <v>63</v>
      </c>
      <c r="B141" s="5" t="s">
        <v>96</v>
      </c>
      <c r="C141" s="5">
        <v>0</v>
      </c>
      <c r="E141" s="6">
        <f t="shared" si="10"/>
        <v>0</v>
      </c>
      <c r="F141" s="6"/>
      <c r="G141" s="6">
        <f t="shared" si="12"/>
        <v>0</v>
      </c>
      <c r="H141" s="35"/>
      <c r="I141" s="21" t="e">
        <f t="shared" si="15"/>
        <v>#DIV/0!</v>
      </c>
      <c r="K141" s="6">
        <f t="shared" si="14"/>
        <v>0</v>
      </c>
      <c r="M141" s="6">
        <f t="shared" si="16"/>
        <v>0</v>
      </c>
      <c r="P141" s="6"/>
      <c r="R141" s="6"/>
    </row>
    <row r="142" spans="1:18" ht="15" customHeight="1" x14ac:dyDescent="0.3">
      <c r="A142" s="18" t="s">
        <v>63</v>
      </c>
      <c r="B142" s="5" t="s">
        <v>273</v>
      </c>
      <c r="C142" s="5">
        <v>8000</v>
      </c>
      <c r="E142" s="6">
        <f t="shared" si="10"/>
        <v>8000</v>
      </c>
      <c r="F142" s="6"/>
      <c r="G142" s="6">
        <f t="shared" si="12"/>
        <v>8000</v>
      </c>
      <c r="H142" s="21">
        <v>5887.9</v>
      </c>
      <c r="I142" s="21">
        <f t="shared" si="15"/>
        <v>73.598749999999995</v>
      </c>
      <c r="K142" s="6">
        <f t="shared" si="14"/>
        <v>8000</v>
      </c>
      <c r="M142" s="6">
        <f t="shared" si="16"/>
        <v>8000</v>
      </c>
      <c r="P142" s="6"/>
      <c r="R142" s="6"/>
    </row>
    <row r="143" spans="1:18" ht="15" customHeight="1" x14ac:dyDescent="0.3">
      <c r="A143" s="18" t="s">
        <v>63</v>
      </c>
      <c r="B143" s="5" t="s">
        <v>97</v>
      </c>
      <c r="C143" s="5">
        <v>200</v>
      </c>
      <c r="E143" s="6">
        <f t="shared" ref="E143:E209" si="17">D143+C143</f>
        <v>200</v>
      </c>
      <c r="F143" s="6"/>
      <c r="G143" s="6">
        <f t="shared" si="12"/>
        <v>200</v>
      </c>
      <c r="H143" s="35">
        <v>0</v>
      </c>
      <c r="I143" s="21">
        <f t="shared" si="15"/>
        <v>0</v>
      </c>
      <c r="K143" s="6">
        <f t="shared" si="14"/>
        <v>200</v>
      </c>
      <c r="M143" s="6">
        <f t="shared" si="16"/>
        <v>200</v>
      </c>
      <c r="P143" s="6"/>
      <c r="R143" s="6"/>
    </row>
    <row r="144" spans="1:18" ht="15" customHeight="1" x14ac:dyDescent="0.3">
      <c r="A144" s="18" t="s">
        <v>63</v>
      </c>
      <c r="B144" s="5" t="s">
        <v>98</v>
      </c>
      <c r="C144" s="5">
        <v>2000</v>
      </c>
      <c r="E144" s="6">
        <f t="shared" si="17"/>
        <v>2000</v>
      </c>
      <c r="F144" s="6"/>
      <c r="G144" s="6">
        <f t="shared" si="12"/>
        <v>2000</v>
      </c>
      <c r="H144" s="21">
        <v>84</v>
      </c>
      <c r="I144" s="21">
        <f t="shared" si="15"/>
        <v>4.2</v>
      </c>
      <c r="K144" s="6">
        <f t="shared" si="14"/>
        <v>2000</v>
      </c>
      <c r="M144" s="6">
        <f t="shared" si="16"/>
        <v>2000</v>
      </c>
      <c r="P144" s="6"/>
      <c r="R144" s="6"/>
    </row>
    <row r="145" spans="1:18" ht="15" customHeight="1" x14ac:dyDescent="0.3">
      <c r="A145" s="18" t="s">
        <v>63</v>
      </c>
      <c r="B145" s="5" t="s">
        <v>99</v>
      </c>
      <c r="C145" s="5">
        <v>200</v>
      </c>
      <c r="E145" s="6">
        <f t="shared" si="17"/>
        <v>200</v>
      </c>
      <c r="F145" s="6"/>
      <c r="G145" s="6">
        <f t="shared" si="12"/>
        <v>200</v>
      </c>
      <c r="H145" s="21">
        <v>0</v>
      </c>
      <c r="I145" s="21">
        <f t="shared" si="15"/>
        <v>0</v>
      </c>
      <c r="K145" s="6">
        <f t="shared" si="14"/>
        <v>200</v>
      </c>
      <c r="M145" s="6">
        <f t="shared" si="16"/>
        <v>200</v>
      </c>
      <c r="P145" s="6"/>
      <c r="R145" s="6"/>
    </row>
    <row r="146" spans="1:18" ht="15" customHeight="1" x14ac:dyDescent="0.3">
      <c r="A146" s="18" t="s">
        <v>63</v>
      </c>
      <c r="B146" s="5" t="s">
        <v>100</v>
      </c>
      <c r="C146" s="5">
        <v>15000</v>
      </c>
      <c r="E146" s="6">
        <f t="shared" si="17"/>
        <v>15000</v>
      </c>
      <c r="F146" s="6"/>
      <c r="G146" s="6">
        <f t="shared" si="12"/>
        <v>15000</v>
      </c>
      <c r="H146" s="35">
        <v>12156.51</v>
      </c>
      <c r="I146" s="21">
        <f t="shared" si="15"/>
        <v>81.043400000000005</v>
      </c>
      <c r="K146" s="6">
        <f t="shared" si="14"/>
        <v>15000</v>
      </c>
      <c r="M146" s="6">
        <f t="shared" si="16"/>
        <v>15000</v>
      </c>
      <c r="P146" s="6"/>
      <c r="R146" s="6"/>
    </row>
    <row r="147" spans="1:18" ht="15" customHeight="1" x14ac:dyDescent="0.3">
      <c r="A147" s="18" t="s">
        <v>63</v>
      </c>
      <c r="B147" s="5" t="s">
        <v>101</v>
      </c>
      <c r="C147" s="5">
        <v>12000</v>
      </c>
      <c r="E147" s="6">
        <f t="shared" si="17"/>
        <v>12000</v>
      </c>
      <c r="F147" s="6"/>
      <c r="G147" s="6">
        <f t="shared" si="12"/>
        <v>12000</v>
      </c>
      <c r="H147" s="35">
        <v>5004.01</v>
      </c>
      <c r="I147" s="21">
        <f t="shared" si="15"/>
        <v>41.700083333333339</v>
      </c>
      <c r="K147" s="6">
        <f t="shared" si="14"/>
        <v>12000</v>
      </c>
      <c r="M147" s="6">
        <f t="shared" si="16"/>
        <v>12000</v>
      </c>
      <c r="P147" s="6"/>
      <c r="R147" s="6"/>
    </row>
    <row r="148" spans="1:18" ht="15" customHeight="1" x14ac:dyDescent="0.3">
      <c r="A148" s="18" t="s">
        <v>63</v>
      </c>
      <c r="B148" s="5" t="s">
        <v>102</v>
      </c>
      <c r="C148" s="5">
        <v>3400</v>
      </c>
      <c r="E148" s="6">
        <f t="shared" si="17"/>
        <v>3400</v>
      </c>
      <c r="F148" s="6"/>
      <c r="G148" s="6">
        <f t="shared" si="12"/>
        <v>3400</v>
      </c>
      <c r="H148" s="35">
        <v>1964.07</v>
      </c>
      <c r="I148" s="21">
        <f t="shared" si="15"/>
        <v>57.766764705882359</v>
      </c>
      <c r="K148" s="6">
        <f t="shared" si="14"/>
        <v>3400</v>
      </c>
      <c r="M148" s="6">
        <f t="shared" si="16"/>
        <v>3400</v>
      </c>
      <c r="P148" s="6"/>
      <c r="R148" s="6"/>
    </row>
    <row r="149" spans="1:18" ht="15" hidden="1" customHeight="1" x14ac:dyDescent="0.3">
      <c r="A149" s="18" t="s">
        <v>63</v>
      </c>
      <c r="B149" s="5" t="s">
        <v>261</v>
      </c>
      <c r="C149" s="5">
        <v>0</v>
      </c>
      <c r="E149" s="6">
        <f t="shared" si="17"/>
        <v>0</v>
      </c>
      <c r="F149" s="6"/>
      <c r="G149" s="6">
        <f t="shared" si="12"/>
        <v>0</v>
      </c>
      <c r="H149" s="35"/>
      <c r="I149" s="21" t="e">
        <f t="shared" si="15"/>
        <v>#DIV/0!</v>
      </c>
      <c r="K149" s="6">
        <f t="shared" si="14"/>
        <v>0</v>
      </c>
      <c r="M149" s="6">
        <f t="shared" si="16"/>
        <v>0</v>
      </c>
      <c r="P149" s="6"/>
      <c r="R149" s="6"/>
    </row>
    <row r="150" spans="1:18" ht="15" customHeight="1" x14ac:dyDescent="0.3">
      <c r="A150" s="18" t="s">
        <v>63</v>
      </c>
      <c r="B150" s="5" t="s">
        <v>103</v>
      </c>
      <c r="C150" s="5">
        <v>200</v>
      </c>
      <c r="E150" s="6">
        <f t="shared" si="17"/>
        <v>200</v>
      </c>
      <c r="F150" s="6"/>
      <c r="G150" s="6">
        <f t="shared" si="12"/>
        <v>200</v>
      </c>
      <c r="H150" s="21">
        <v>160.6</v>
      </c>
      <c r="I150" s="21">
        <f t="shared" si="15"/>
        <v>80.3</v>
      </c>
      <c r="K150" s="6">
        <f t="shared" si="14"/>
        <v>200</v>
      </c>
      <c r="M150" s="6">
        <f t="shared" si="16"/>
        <v>200</v>
      </c>
      <c r="P150" s="6"/>
      <c r="R150" s="6"/>
    </row>
    <row r="151" spans="1:18" ht="15" customHeight="1" x14ac:dyDescent="0.3">
      <c r="A151" s="18" t="s">
        <v>63</v>
      </c>
      <c r="B151" s="5" t="s">
        <v>365</v>
      </c>
      <c r="C151" s="20">
        <v>11000</v>
      </c>
      <c r="E151" s="6">
        <f t="shared" si="17"/>
        <v>11000</v>
      </c>
      <c r="F151" s="6"/>
      <c r="G151" s="6">
        <f t="shared" si="12"/>
        <v>11000</v>
      </c>
      <c r="H151" s="21">
        <v>338.5</v>
      </c>
      <c r="I151" s="21">
        <f t="shared" si="15"/>
        <v>3.0772727272727272</v>
      </c>
      <c r="K151" s="6">
        <f t="shared" si="14"/>
        <v>11000</v>
      </c>
      <c r="L151" s="7">
        <v>-930</v>
      </c>
      <c r="M151" s="6">
        <f t="shared" si="16"/>
        <v>10070</v>
      </c>
      <c r="P151" s="6"/>
      <c r="R151" s="6"/>
    </row>
    <row r="152" spans="1:18" ht="15" customHeight="1" x14ac:dyDescent="0.3">
      <c r="A152" s="18" t="s">
        <v>63</v>
      </c>
      <c r="B152" s="5" t="s">
        <v>104</v>
      </c>
      <c r="C152" s="5">
        <v>12500</v>
      </c>
      <c r="E152" s="6">
        <f t="shared" si="17"/>
        <v>12500</v>
      </c>
      <c r="F152" s="6"/>
      <c r="G152" s="6">
        <f t="shared" si="12"/>
        <v>12500</v>
      </c>
      <c r="H152" s="21">
        <v>16.5</v>
      </c>
      <c r="I152" s="21">
        <f t="shared" si="15"/>
        <v>0.13200000000000001</v>
      </c>
      <c r="K152" s="6">
        <f t="shared" si="14"/>
        <v>12500</v>
      </c>
      <c r="M152" s="6">
        <f t="shared" si="16"/>
        <v>12500</v>
      </c>
      <c r="P152" s="6"/>
      <c r="R152" s="6"/>
    </row>
    <row r="153" spans="1:18" ht="15" customHeight="1" x14ac:dyDescent="0.3">
      <c r="A153" s="18" t="s">
        <v>63</v>
      </c>
      <c r="B153" s="5" t="s">
        <v>105</v>
      </c>
      <c r="C153" s="5">
        <v>10000</v>
      </c>
      <c r="E153" s="6">
        <f t="shared" si="17"/>
        <v>10000</v>
      </c>
      <c r="F153" s="6"/>
      <c r="G153" s="6">
        <f t="shared" si="12"/>
        <v>10000</v>
      </c>
      <c r="H153" s="35">
        <v>2933.28</v>
      </c>
      <c r="I153" s="21">
        <f t="shared" si="15"/>
        <v>29.332800000000002</v>
      </c>
      <c r="K153" s="6">
        <f t="shared" si="14"/>
        <v>10000</v>
      </c>
      <c r="M153" s="6">
        <f t="shared" si="16"/>
        <v>10000</v>
      </c>
      <c r="P153" s="6"/>
      <c r="R153" s="6"/>
    </row>
    <row r="154" spans="1:18" ht="15" customHeight="1" x14ac:dyDescent="0.3">
      <c r="A154" s="18" t="s">
        <v>63</v>
      </c>
      <c r="B154" s="5" t="s">
        <v>106</v>
      </c>
      <c r="C154" s="5">
        <v>500</v>
      </c>
      <c r="E154" s="6">
        <f t="shared" si="17"/>
        <v>500</v>
      </c>
      <c r="F154" s="6"/>
      <c r="G154" s="6">
        <f t="shared" si="12"/>
        <v>500</v>
      </c>
      <c r="H154" s="35">
        <v>394.68</v>
      </c>
      <c r="I154" s="21">
        <f t="shared" si="15"/>
        <v>78.936000000000007</v>
      </c>
      <c r="K154" s="6">
        <f t="shared" si="14"/>
        <v>500</v>
      </c>
      <c r="M154" s="6">
        <f t="shared" si="16"/>
        <v>500</v>
      </c>
      <c r="P154" s="6"/>
      <c r="R154" s="6"/>
    </row>
    <row r="155" spans="1:18" ht="15" customHeight="1" x14ac:dyDescent="0.3">
      <c r="A155" s="18" t="s">
        <v>63</v>
      </c>
      <c r="B155" s="5" t="s">
        <v>107</v>
      </c>
      <c r="C155" s="5">
        <v>2500</v>
      </c>
      <c r="E155" s="6">
        <f t="shared" si="17"/>
        <v>2500</v>
      </c>
      <c r="F155" s="6"/>
      <c r="G155" s="6">
        <f t="shared" si="12"/>
        <v>2500</v>
      </c>
      <c r="H155" s="35">
        <v>72.45</v>
      </c>
      <c r="I155" s="21">
        <f t="shared" si="15"/>
        <v>2.8980000000000001</v>
      </c>
      <c r="K155" s="6">
        <f t="shared" si="14"/>
        <v>2500</v>
      </c>
      <c r="M155" s="6">
        <f t="shared" si="16"/>
        <v>2500</v>
      </c>
      <c r="P155" s="6"/>
      <c r="R155" s="6"/>
    </row>
    <row r="156" spans="1:18" ht="15" customHeight="1" x14ac:dyDescent="0.3">
      <c r="A156" s="18"/>
      <c r="E156" s="6"/>
      <c r="F156" s="6"/>
      <c r="G156" s="6"/>
      <c r="H156" s="35"/>
      <c r="I156" s="21"/>
      <c r="K156" s="6"/>
      <c r="M156" s="6"/>
      <c r="P156" s="6"/>
      <c r="R156" s="6"/>
    </row>
    <row r="157" spans="1:18" ht="15" customHeight="1" x14ac:dyDescent="0.3">
      <c r="A157" s="25">
        <v>640</v>
      </c>
      <c r="B157" s="7" t="s">
        <v>108</v>
      </c>
      <c r="C157" s="7">
        <f>SUM(C158:C161)</f>
        <v>3125</v>
      </c>
      <c r="E157" s="4">
        <f t="shared" si="17"/>
        <v>3125</v>
      </c>
      <c r="F157" s="4"/>
      <c r="G157" s="4">
        <f>SUM(G158:G161)</f>
        <v>6433</v>
      </c>
      <c r="H157" s="34">
        <f>SUM(H158:H161)</f>
        <v>1621.21</v>
      </c>
      <c r="I157" s="21">
        <f t="shared" si="15"/>
        <v>25.201461215607029</v>
      </c>
      <c r="K157" s="4">
        <f t="shared" si="14"/>
        <v>6433</v>
      </c>
      <c r="M157" s="4">
        <f t="shared" si="16"/>
        <v>6433</v>
      </c>
      <c r="P157" s="6"/>
      <c r="R157" s="6"/>
    </row>
    <row r="158" spans="1:18" ht="15" customHeight="1" x14ac:dyDescent="0.3">
      <c r="A158" s="18" t="s">
        <v>109</v>
      </c>
      <c r="B158" s="5" t="s">
        <v>110</v>
      </c>
      <c r="C158" s="5">
        <v>2425</v>
      </c>
      <c r="E158" s="6">
        <f t="shared" si="17"/>
        <v>2425</v>
      </c>
      <c r="F158" s="6"/>
      <c r="G158" s="6">
        <f t="shared" ref="G158:G222" si="18">F158+E158</f>
        <v>2425</v>
      </c>
      <c r="H158" s="35">
        <v>1212.92</v>
      </c>
      <c r="I158" s="21">
        <f t="shared" si="15"/>
        <v>50.017319587628876</v>
      </c>
      <c r="K158" s="6">
        <f t="shared" si="14"/>
        <v>2425</v>
      </c>
      <c r="M158" s="6">
        <f t="shared" si="16"/>
        <v>2425</v>
      </c>
      <c r="P158" s="6"/>
      <c r="R158" s="6"/>
    </row>
    <row r="159" spans="1:18" ht="15" hidden="1" customHeight="1" x14ac:dyDescent="0.3">
      <c r="A159" s="18" t="s">
        <v>109</v>
      </c>
      <c r="B159" s="5" t="s">
        <v>336</v>
      </c>
      <c r="C159" s="5">
        <v>0</v>
      </c>
      <c r="E159" s="6">
        <f t="shared" si="17"/>
        <v>0</v>
      </c>
      <c r="F159" s="6"/>
      <c r="G159" s="6">
        <f t="shared" si="18"/>
        <v>0</v>
      </c>
      <c r="H159" s="35"/>
      <c r="I159" s="21" t="e">
        <f t="shared" si="15"/>
        <v>#DIV/0!</v>
      </c>
      <c r="K159" s="6">
        <f t="shared" si="14"/>
        <v>0</v>
      </c>
      <c r="M159" s="6">
        <f t="shared" si="16"/>
        <v>0</v>
      </c>
      <c r="P159" s="6"/>
      <c r="R159" s="6"/>
    </row>
    <row r="160" spans="1:18" ht="15" customHeight="1" x14ac:dyDescent="0.3">
      <c r="A160" s="18" t="s">
        <v>109</v>
      </c>
      <c r="B160" s="5" t="s">
        <v>433</v>
      </c>
      <c r="E160" s="6"/>
      <c r="F160" s="6">
        <v>3308</v>
      </c>
      <c r="G160" s="6">
        <f t="shared" si="18"/>
        <v>3308</v>
      </c>
      <c r="H160" s="35">
        <v>408.29</v>
      </c>
      <c r="I160" s="21">
        <f t="shared" si="15"/>
        <v>12.342503022974608</v>
      </c>
      <c r="K160" s="6">
        <f t="shared" si="14"/>
        <v>3308</v>
      </c>
      <c r="M160" s="6">
        <f t="shared" si="16"/>
        <v>3308</v>
      </c>
      <c r="P160" s="6"/>
      <c r="R160" s="6"/>
    </row>
    <row r="161" spans="1:18" ht="15" customHeight="1" x14ac:dyDescent="0.3">
      <c r="A161" s="18" t="s">
        <v>109</v>
      </c>
      <c r="B161" s="5" t="s">
        <v>111</v>
      </c>
      <c r="C161" s="5">
        <v>700</v>
      </c>
      <c r="E161" s="6">
        <f t="shared" si="17"/>
        <v>700</v>
      </c>
      <c r="F161" s="6"/>
      <c r="G161" s="6">
        <f t="shared" si="18"/>
        <v>700</v>
      </c>
      <c r="H161" s="35">
        <v>0</v>
      </c>
      <c r="I161" s="21">
        <f t="shared" si="15"/>
        <v>0</v>
      </c>
      <c r="K161" s="6">
        <f t="shared" si="14"/>
        <v>700</v>
      </c>
      <c r="M161" s="6">
        <f t="shared" si="16"/>
        <v>700</v>
      </c>
      <c r="P161" s="6"/>
      <c r="R161" s="6"/>
    </row>
    <row r="162" spans="1:18" ht="15" customHeight="1" x14ac:dyDescent="0.3">
      <c r="A162" s="18"/>
      <c r="E162" s="6"/>
      <c r="F162" s="6"/>
      <c r="G162" s="6"/>
      <c r="H162" s="35"/>
      <c r="I162" s="21"/>
      <c r="K162" s="6"/>
      <c r="M162" s="6"/>
      <c r="P162" s="6"/>
      <c r="R162" s="6"/>
    </row>
    <row r="163" spans="1:18" ht="15" customHeight="1" x14ac:dyDescent="0.3">
      <c r="A163" s="25" t="s">
        <v>278</v>
      </c>
      <c r="B163" s="7" t="s">
        <v>112</v>
      </c>
      <c r="C163" s="4">
        <f>SUM(C164:C166)</f>
        <v>30382</v>
      </c>
      <c r="E163" s="4">
        <f t="shared" si="17"/>
        <v>30382</v>
      </c>
      <c r="F163" s="4"/>
      <c r="G163" s="4">
        <f t="shared" si="18"/>
        <v>30382</v>
      </c>
      <c r="H163" s="34">
        <f>SUM(H164:H166)</f>
        <v>12192.61</v>
      </c>
      <c r="I163" s="21">
        <f t="shared" si="15"/>
        <v>40.131031531828057</v>
      </c>
      <c r="K163" s="4">
        <f>K165+K166+K164</f>
        <v>30382</v>
      </c>
      <c r="M163" s="4">
        <f>M165+M166+M164</f>
        <v>35782</v>
      </c>
      <c r="N163" s="6"/>
      <c r="P163" s="6"/>
      <c r="R163" s="6"/>
    </row>
    <row r="164" spans="1:18" ht="15" customHeight="1" x14ac:dyDescent="0.3">
      <c r="A164" s="18" t="s">
        <v>59</v>
      </c>
      <c r="B164" s="5" t="s">
        <v>113</v>
      </c>
      <c r="C164" s="6">
        <v>19542</v>
      </c>
      <c r="E164" s="6">
        <f t="shared" si="17"/>
        <v>19542</v>
      </c>
      <c r="F164" s="6"/>
      <c r="G164" s="6">
        <f t="shared" si="18"/>
        <v>19542</v>
      </c>
      <c r="H164" s="35">
        <v>8878.0400000000009</v>
      </c>
      <c r="I164" s="21">
        <f t="shared" si="15"/>
        <v>45.430559819875143</v>
      </c>
      <c r="K164" s="6">
        <f t="shared" si="14"/>
        <v>19542</v>
      </c>
      <c r="L164" s="7">
        <v>4000</v>
      </c>
      <c r="M164" s="6">
        <f t="shared" si="16"/>
        <v>23542</v>
      </c>
      <c r="P164" s="6"/>
      <c r="R164" s="6"/>
    </row>
    <row r="165" spans="1:18" ht="15" customHeight="1" x14ac:dyDescent="0.3">
      <c r="A165" s="18" t="s">
        <v>61</v>
      </c>
      <c r="B165" s="5" t="s">
        <v>62</v>
      </c>
      <c r="C165" s="6">
        <v>6840</v>
      </c>
      <c r="E165" s="6">
        <f t="shared" si="17"/>
        <v>6840</v>
      </c>
      <c r="F165" s="6"/>
      <c r="G165" s="6">
        <f t="shared" si="18"/>
        <v>6840</v>
      </c>
      <c r="H165" s="35">
        <v>2750.49</v>
      </c>
      <c r="I165" s="21">
        <f t="shared" si="15"/>
        <v>40.211842105263159</v>
      </c>
      <c r="K165" s="6">
        <f t="shared" si="14"/>
        <v>6840</v>
      </c>
      <c r="L165" s="7">
        <v>1400</v>
      </c>
      <c r="M165" s="6">
        <f t="shared" si="16"/>
        <v>8240</v>
      </c>
      <c r="P165" s="6"/>
      <c r="R165" s="6"/>
    </row>
    <row r="166" spans="1:18" ht="15" customHeight="1" x14ac:dyDescent="0.3">
      <c r="A166" s="18" t="s">
        <v>63</v>
      </c>
      <c r="B166" s="5" t="s">
        <v>114</v>
      </c>
      <c r="C166" s="5">
        <v>4000</v>
      </c>
      <c r="E166" s="6">
        <f t="shared" si="17"/>
        <v>4000</v>
      </c>
      <c r="F166" s="6"/>
      <c r="G166" s="6">
        <f t="shared" si="18"/>
        <v>4000</v>
      </c>
      <c r="H166" s="35">
        <v>564.08000000000004</v>
      </c>
      <c r="I166" s="21">
        <f t="shared" si="15"/>
        <v>14.102</v>
      </c>
      <c r="K166" s="6">
        <f t="shared" si="14"/>
        <v>4000</v>
      </c>
      <c r="M166" s="6">
        <f t="shared" si="16"/>
        <v>4000</v>
      </c>
      <c r="P166" s="6"/>
      <c r="R166" s="6"/>
    </row>
    <row r="167" spans="1:18" ht="15" customHeight="1" x14ac:dyDescent="0.3">
      <c r="A167" s="18"/>
      <c r="E167" s="6"/>
      <c r="F167" s="6"/>
      <c r="G167" s="6"/>
      <c r="H167" s="35"/>
      <c r="I167" s="21"/>
      <c r="K167" s="6"/>
      <c r="M167" s="6"/>
      <c r="P167" s="6"/>
      <c r="R167" s="6"/>
    </row>
    <row r="168" spans="1:18" ht="15" customHeight="1" x14ac:dyDescent="0.3">
      <c r="A168" s="25" t="s">
        <v>278</v>
      </c>
      <c r="B168" s="7" t="s">
        <v>115</v>
      </c>
      <c r="C168" s="7">
        <f t="shared" ref="C168" si="19">C169+C170</f>
        <v>2710</v>
      </c>
      <c r="E168" s="4">
        <f t="shared" si="17"/>
        <v>2710</v>
      </c>
      <c r="F168" s="4"/>
      <c r="G168" s="4">
        <f t="shared" si="18"/>
        <v>2710</v>
      </c>
      <c r="H168" s="34">
        <f>SUM(H169:H170)</f>
        <v>0</v>
      </c>
      <c r="I168" s="21">
        <f t="shared" si="15"/>
        <v>0</v>
      </c>
      <c r="K168" s="4">
        <f t="shared" ref="K168:K181" si="20">J168+G168</f>
        <v>2710</v>
      </c>
      <c r="M168" s="4">
        <f t="shared" si="16"/>
        <v>2710</v>
      </c>
      <c r="P168" s="6"/>
      <c r="R168" s="6"/>
    </row>
    <row r="169" spans="1:18" ht="15" customHeight="1" x14ac:dyDescent="0.3">
      <c r="A169" s="18" t="s">
        <v>63</v>
      </c>
      <c r="B169" s="5" t="s">
        <v>285</v>
      </c>
      <c r="C169" s="5">
        <v>2610</v>
      </c>
      <c r="E169" s="6">
        <f t="shared" si="17"/>
        <v>2610</v>
      </c>
      <c r="F169" s="6"/>
      <c r="G169" s="6">
        <f t="shared" si="18"/>
        <v>2610</v>
      </c>
      <c r="H169" s="35">
        <v>0</v>
      </c>
      <c r="I169" s="21">
        <f t="shared" si="15"/>
        <v>0</v>
      </c>
      <c r="K169" s="6">
        <f t="shared" si="20"/>
        <v>2610</v>
      </c>
      <c r="M169" s="6">
        <f t="shared" si="16"/>
        <v>2610</v>
      </c>
      <c r="P169" s="6"/>
      <c r="R169" s="6"/>
    </row>
    <row r="170" spans="1:18" ht="15" customHeight="1" x14ac:dyDescent="0.3">
      <c r="A170" s="18" t="s">
        <v>63</v>
      </c>
      <c r="B170" s="5" t="s">
        <v>315</v>
      </c>
      <c r="C170" s="5">
        <v>100</v>
      </c>
      <c r="E170" s="6">
        <f t="shared" si="17"/>
        <v>100</v>
      </c>
      <c r="F170" s="6"/>
      <c r="G170" s="6">
        <f t="shared" si="18"/>
        <v>100</v>
      </c>
      <c r="H170" s="35">
        <v>0</v>
      </c>
      <c r="I170" s="21">
        <f t="shared" si="15"/>
        <v>0</v>
      </c>
      <c r="K170" s="6">
        <f t="shared" si="20"/>
        <v>100</v>
      </c>
      <c r="M170" s="6">
        <f t="shared" si="16"/>
        <v>100</v>
      </c>
      <c r="P170" s="6"/>
      <c r="R170" s="6"/>
    </row>
    <row r="171" spans="1:18" ht="15" customHeight="1" x14ac:dyDescent="0.3">
      <c r="A171" s="18"/>
      <c r="E171" s="6"/>
      <c r="F171" s="6"/>
      <c r="G171" s="6"/>
      <c r="H171" s="35"/>
      <c r="I171" s="21"/>
      <c r="K171" s="6"/>
      <c r="M171" s="6"/>
      <c r="P171" s="6"/>
      <c r="R171" s="6"/>
    </row>
    <row r="172" spans="1:18" ht="15" customHeight="1" x14ac:dyDescent="0.3">
      <c r="A172" s="25" t="s">
        <v>116</v>
      </c>
      <c r="B172" s="7" t="s">
        <v>117</v>
      </c>
      <c r="C172" s="7">
        <f t="shared" ref="C172" si="21">C173+C174+C175</f>
        <v>9120</v>
      </c>
      <c r="E172" s="4">
        <f t="shared" si="17"/>
        <v>9120</v>
      </c>
      <c r="F172" s="4"/>
      <c r="G172" s="4">
        <f t="shared" si="18"/>
        <v>9120</v>
      </c>
      <c r="H172" s="34">
        <f>SUM(H173:H175)</f>
        <v>1400.72</v>
      </c>
      <c r="I172" s="21">
        <f t="shared" si="15"/>
        <v>15.358771929824561</v>
      </c>
      <c r="K172" s="4">
        <f t="shared" si="20"/>
        <v>9120</v>
      </c>
      <c r="M172" s="4">
        <f t="shared" si="16"/>
        <v>9120</v>
      </c>
      <c r="P172" s="6"/>
      <c r="R172" s="6"/>
    </row>
    <row r="173" spans="1:18" ht="15" customHeight="1" x14ac:dyDescent="0.3">
      <c r="A173" s="18" t="s">
        <v>63</v>
      </c>
      <c r="B173" s="5" t="s">
        <v>118</v>
      </c>
      <c r="C173" s="5">
        <v>6720</v>
      </c>
      <c r="E173" s="6">
        <f t="shared" si="17"/>
        <v>6720</v>
      </c>
      <c r="F173" s="6"/>
      <c r="G173" s="6">
        <f t="shared" si="18"/>
        <v>6720</v>
      </c>
      <c r="H173" s="35">
        <v>0</v>
      </c>
      <c r="I173" s="21">
        <f t="shared" si="15"/>
        <v>0</v>
      </c>
      <c r="K173" s="6">
        <f t="shared" si="20"/>
        <v>6720</v>
      </c>
      <c r="M173" s="6">
        <f t="shared" si="16"/>
        <v>6720</v>
      </c>
      <c r="P173" s="6"/>
      <c r="R173" s="6"/>
    </row>
    <row r="174" spans="1:18" ht="15" customHeight="1" x14ac:dyDescent="0.3">
      <c r="A174" s="18" t="s">
        <v>63</v>
      </c>
      <c r="B174" s="5" t="s">
        <v>119</v>
      </c>
      <c r="C174" s="5">
        <v>1900</v>
      </c>
      <c r="E174" s="6">
        <f t="shared" si="17"/>
        <v>1900</v>
      </c>
      <c r="F174" s="6"/>
      <c r="G174" s="6">
        <f t="shared" si="18"/>
        <v>1900</v>
      </c>
      <c r="H174" s="35">
        <v>1364.28</v>
      </c>
      <c r="I174" s="21">
        <f t="shared" si="15"/>
        <v>71.804210526315799</v>
      </c>
      <c r="K174" s="6">
        <f t="shared" si="20"/>
        <v>1900</v>
      </c>
      <c r="M174" s="6">
        <f t="shared" si="16"/>
        <v>1900</v>
      </c>
      <c r="P174" s="6"/>
      <c r="R174" s="6"/>
    </row>
    <row r="175" spans="1:18" ht="15" customHeight="1" x14ac:dyDescent="0.3">
      <c r="A175" s="18" t="s">
        <v>63</v>
      </c>
      <c r="B175" s="5" t="s">
        <v>120</v>
      </c>
      <c r="C175" s="5">
        <v>500</v>
      </c>
      <c r="E175" s="6">
        <f t="shared" si="17"/>
        <v>500</v>
      </c>
      <c r="F175" s="6"/>
      <c r="G175" s="6">
        <f t="shared" si="18"/>
        <v>500</v>
      </c>
      <c r="H175" s="35">
        <v>36.44</v>
      </c>
      <c r="I175" s="21">
        <f t="shared" si="15"/>
        <v>7.2880000000000003</v>
      </c>
      <c r="K175" s="6">
        <f t="shared" si="20"/>
        <v>500</v>
      </c>
      <c r="M175" s="6">
        <f t="shared" si="16"/>
        <v>500</v>
      </c>
      <c r="P175" s="6"/>
      <c r="R175" s="6"/>
    </row>
    <row r="176" spans="1:18" ht="15" customHeight="1" x14ac:dyDescent="0.3">
      <c r="A176" s="18"/>
      <c r="E176" s="6"/>
      <c r="F176" s="6"/>
      <c r="G176" s="6"/>
      <c r="H176" s="35"/>
      <c r="I176" s="21"/>
      <c r="K176" s="6"/>
      <c r="M176" s="6"/>
      <c r="P176" s="6"/>
      <c r="R176" s="6"/>
    </row>
    <row r="177" spans="1:18" ht="15" customHeight="1" x14ac:dyDescent="0.3">
      <c r="A177" s="25" t="s">
        <v>121</v>
      </c>
      <c r="B177" s="7" t="s">
        <v>122</v>
      </c>
      <c r="C177" s="4">
        <f>SUM(C178:C181)</f>
        <v>17813</v>
      </c>
      <c r="E177" s="4">
        <f t="shared" si="17"/>
        <v>17813</v>
      </c>
      <c r="F177" s="4"/>
      <c r="G177" s="4">
        <f t="shared" si="18"/>
        <v>17813</v>
      </c>
      <c r="H177" s="34">
        <f>SUM(H178:H181)</f>
        <v>8370.86</v>
      </c>
      <c r="I177" s="21">
        <f t="shared" si="15"/>
        <v>46.992982653118517</v>
      </c>
      <c r="K177" s="4">
        <f t="shared" si="20"/>
        <v>17813</v>
      </c>
      <c r="M177" s="4">
        <f t="shared" si="16"/>
        <v>17813</v>
      </c>
      <c r="P177" s="6"/>
      <c r="R177" s="6"/>
    </row>
    <row r="178" spans="1:18" ht="15" customHeight="1" x14ac:dyDescent="0.3">
      <c r="A178" s="18" t="s">
        <v>59</v>
      </c>
      <c r="B178" s="5" t="s">
        <v>123</v>
      </c>
      <c r="C178" s="6">
        <v>12306</v>
      </c>
      <c r="E178" s="6">
        <f t="shared" si="17"/>
        <v>12306</v>
      </c>
      <c r="F178" s="6"/>
      <c r="G178" s="6">
        <f t="shared" si="18"/>
        <v>12306</v>
      </c>
      <c r="H178" s="35">
        <v>5858.04</v>
      </c>
      <c r="I178" s="21">
        <f t="shared" si="15"/>
        <v>47.60312042905899</v>
      </c>
      <c r="K178" s="6">
        <f t="shared" si="20"/>
        <v>12306</v>
      </c>
      <c r="M178" s="6">
        <f t="shared" si="16"/>
        <v>12306</v>
      </c>
      <c r="P178" s="6"/>
      <c r="R178" s="6"/>
    </row>
    <row r="179" spans="1:18" ht="15" customHeight="1" x14ac:dyDescent="0.3">
      <c r="A179" s="18" t="s">
        <v>61</v>
      </c>
      <c r="B179" s="5" t="s">
        <v>62</v>
      </c>
      <c r="C179" s="6">
        <v>4307</v>
      </c>
      <c r="E179" s="6">
        <f t="shared" si="17"/>
        <v>4307</v>
      </c>
      <c r="F179" s="6"/>
      <c r="G179" s="6">
        <f t="shared" si="18"/>
        <v>4307</v>
      </c>
      <c r="H179" s="35">
        <v>1863.97</v>
      </c>
      <c r="I179" s="21">
        <f t="shared" si="15"/>
        <v>43.277687485488741</v>
      </c>
      <c r="K179" s="6">
        <f t="shared" si="20"/>
        <v>4307</v>
      </c>
      <c r="M179" s="6">
        <f t="shared" si="16"/>
        <v>4307</v>
      </c>
      <c r="P179" s="6"/>
      <c r="R179" s="6"/>
    </row>
    <row r="180" spans="1:18" ht="15" customHeight="1" x14ac:dyDescent="0.3">
      <c r="A180" s="18" t="s">
        <v>63</v>
      </c>
      <c r="B180" s="5" t="s">
        <v>114</v>
      </c>
      <c r="C180" s="5">
        <v>1100</v>
      </c>
      <c r="E180" s="6">
        <f t="shared" si="17"/>
        <v>1100</v>
      </c>
      <c r="F180" s="6"/>
      <c r="G180" s="6">
        <f t="shared" si="18"/>
        <v>1100</v>
      </c>
      <c r="H180" s="35">
        <v>648.85</v>
      </c>
      <c r="I180" s="21">
        <f t="shared" si="15"/>
        <v>58.986363636363635</v>
      </c>
      <c r="K180" s="6">
        <f t="shared" si="20"/>
        <v>1100</v>
      </c>
      <c r="M180" s="6">
        <f t="shared" si="16"/>
        <v>1100</v>
      </c>
      <c r="P180" s="6"/>
      <c r="R180" s="6"/>
    </row>
    <row r="181" spans="1:18" ht="15" customHeight="1" x14ac:dyDescent="0.3">
      <c r="A181" s="18" t="s">
        <v>109</v>
      </c>
      <c r="B181" s="5" t="s">
        <v>111</v>
      </c>
      <c r="C181" s="5">
        <v>100</v>
      </c>
      <c r="E181" s="6">
        <f t="shared" si="17"/>
        <v>100</v>
      </c>
      <c r="F181" s="6"/>
      <c r="G181" s="6">
        <f t="shared" si="18"/>
        <v>100</v>
      </c>
      <c r="H181" s="35">
        <v>0</v>
      </c>
      <c r="I181" s="21">
        <f t="shared" si="15"/>
        <v>0</v>
      </c>
      <c r="K181" s="6">
        <f t="shared" si="20"/>
        <v>100</v>
      </c>
      <c r="M181" s="6">
        <f t="shared" si="16"/>
        <v>100</v>
      </c>
      <c r="P181" s="6"/>
      <c r="R181" s="6"/>
    </row>
    <row r="182" spans="1:18" ht="15" customHeight="1" x14ac:dyDescent="0.3">
      <c r="A182" s="18"/>
      <c r="E182" s="6"/>
      <c r="F182" s="6"/>
      <c r="G182" s="6"/>
      <c r="H182" s="35"/>
      <c r="I182" s="21"/>
      <c r="M182" s="6"/>
      <c r="P182" s="6"/>
      <c r="R182" s="6"/>
    </row>
    <row r="183" spans="1:18" ht="15" customHeight="1" x14ac:dyDescent="0.3">
      <c r="A183" s="25" t="s">
        <v>124</v>
      </c>
      <c r="B183" s="7" t="s">
        <v>125</v>
      </c>
      <c r="C183" s="7">
        <f t="shared" ref="C183" si="22">C184</f>
        <v>4500</v>
      </c>
      <c r="E183" s="4">
        <f t="shared" si="17"/>
        <v>4500</v>
      </c>
      <c r="F183" s="4"/>
      <c r="G183" s="4">
        <f t="shared" si="18"/>
        <v>4500</v>
      </c>
      <c r="H183" s="34">
        <f>H184</f>
        <v>8875.34</v>
      </c>
      <c r="I183" s="21">
        <f t="shared" si="15"/>
        <v>197.22977777777777</v>
      </c>
      <c r="K183" s="4">
        <f>K185+K184</f>
        <v>20236</v>
      </c>
      <c r="M183" s="4">
        <f t="shared" si="16"/>
        <v>20236</v>
      </c>
      <c r="N183" s="6"/>
      <c r="P183" s="6"/>
      <c r="R183" s="6"/>
    </row>
    <row r="184" spans="1:18" ht="15" customHeight="1" x14ac:dyDescent="0.3">
      <c r="A184" s="18" t="s">
        <v>63</v>
      </c>
      <c r="B184" s="5" t="s">
        <v>462</v>
      </c>
      <c r="C184" s="5">
        <v>4500</v>
      </c>
      <c r="E184" s="6">
        <f t="shared" si="17"/>
        <v>4500</v>
      </c>
      <c r="F184" s="6"/>
      <c r="G184" s="6">
        <f t="shared" si="18"/>
        <v>4500</v>
      </c>
      <c r="H184" s="35">
        <v>8875.34</v>
      </c>
      <c r="I184" s="21">
        <f t="shared" si="15"/>
        <v>197.22977777777777</v>
      </c>
      <c r="J184" s="5">
        <v>4376</v>
      </c>
      <c r="K184" s="6">
        <f>J184+G184</f>
        <v>8876</v>
      </c>
      <c r="M184" s="6">
        <f t="shared" si="16"/>
        <v>8876</v>
      </c>
      <c r="P184" s="6"/>
      <c r="R184" s="6"/>
    </row>
    <row r="185" spans="1:18" ht="15" customHeight="1" x14ac:dyDescent="0.3">
      <c r="A185" s="18" t="s">
        <v>63</v>
      </c>
      <c r="B185" s="5" t="s">
        <v>461</v>
      </c>
      <c r="E185" s="6"/>
      <c r="F185" s="6"/>
      <c r="G185" s="6"/>
      <c r="H185" s="35"/>
      <c r="I185" s="21"/>
      <c r="J185" s="5">
        <v>11360</v>
      </c>
      <c r="K185" s="6">
        <f>J185+G185</f>
        <v>11360</v>
      </c>
      <c r="M185" s="6">
        <f t="shared" si="16"/>
        <v>11360</v>
      </c>
      <c r="P185" s="6"/>
      <c r="R185" s="6"/>
    </row>
    <row r="186" spans="1:18" ht="15" customHeight="1" x14ac:dyDescent="0.3">
      <c r="A186" s="18"/>
      <c r="E186" s="6"/>
      <c r="F186" s="6"/>
      <c r="G186" s="6"/>
      <c r="H186" s="35"/>
      <c r="I186" s="21"/>
      <c r="K186" s="6"/>
      <c r="M186" s="6"/>
      <c r="P186" s="6"/>
      <c r="R186" s="6"/>
    </row>
    <row r="187" spans="1:18" ht="15" customHeight="1" x14ac:dyDescent="0.3">
      <c r="A187" s="25" t="s">
        <v>126</v>
      </c>
      <c r="B187" s="7" t="s">
        <v>127</v>
      </c>
      <c r="C187" s="7">
        <f t="shared" ref="C187" si="23">C188</f>
        <v>2500</v>
      </c>
      <c r="E187" s="4">
        <f t="shared" si="17"/>
        <v>2500</v>
      </c>
      <c r="F187" s="4"/>
      <c r="G187" s="4">
        <f t="shared" si="18"/>
        <v>2500</v>
      </c>
      <c r="H187" s="34">
        <f>H188</f>
        <v>677.85</v>
      </c>
      <c r="I187" s="21">
        <f t="shared" si="15"/>
        <v>27.114000000000001</v>
      </c>
      <c r="K187" s="4">
        <f t="shared" ref="K187" si="24">J188+G188</f>
        <v>2500</v>
      </c>
      <c r="M187" s="4">
        <f t="shared" si="16"/>
        <v>2500</v>
      </c>
      <c r="P187" s="6"/>
      <c r="R187" s="6"/>
    </row>
    <row r="188" spans="1:18" ht="15" customHeight="1" x14ac:dyDescent="0.3">
      <c r="A188" s="18" t="s">
        <v>128</v>
      </c>
      <c r="B188" s="5" t="s">
        <v>129</v>
      </c>
      <c r="C188" s="5">
        <v>2500</v>
      </c>
      <c r="E188" s="6">
        <f t="shared" si="17"/>
        <v>2500</v>
      </c>
      <c r="F188" s="6"/>
      <c r="G188" s="6">
        <f t="shared" si="18"/>
        <v>2500</v>
      </c>
      <c r="H188" s="35">
        <v>677.85</v>
      </c>
      <c r="I188" s="21">
        <f t="shared" si="15"/>
        <v>27.114000000000001</v>
      </c>
      <c r="K188" s="6">
        <f>J188+G188</f>
        <v>2500</v>
      </c>
      <c r="M188" s="6">
        <f t="shared" si="16"/>
        <v>2500</v>
      </c>
      <c r="P188" s="6"/>
      <c r="R188" s="6"/>
    </row>
    <row r="189" spans="1:18" ht="15" customHeight="1" x14ac:dyDescent="0.3">
      <c r="A189" s="18"/>
      <c r="E189" s="6"/>
      <c r="F189" s="6"/>
      <c r="G189" s="6"/>
      <c r="H189" s="35"/>
      <c r="I189" s="21"/>
      <c r="K189" s="6"/>
      <c r="M189" s="6"/>
      <c r="P189" s="6"/>
      <c r="R189" s="6"/>
    </row>
    <row r="190" spans="1:18" ht="15" customHeight="1" x14ac:dyDescent="0.3">
      <c r="A190" s="25" t="s">
        <v>130</v>
      </c>
      <c r="B190" s="7" t="s">
        <v>131</v>
      </c>
      <c r="C190" s="4">
        <f>C197+C191</f>
        <v>161837</v>
      </c>
      <c r="E190" s="4">
        <f t="shared" si="17"/>
        <v>161837</v>
      </c>
      <c r="F190" s="4"/>
      <c r="G190" s="4">
        <f>G191+G197</f>
        <v>161837</v>
      </c>
      <c r="H190" s="34">
        <f>H191+H197</f>
        <v>90348.6</v>
      </c>
      <c r="I190" s="21">
        <f t="shared" si="15"/>
        <v>55.826912263573846</v>
      </c>
      <c r="K190" s="4">
        <f>K197+K191</f>
        <v>161837</v>
      </c>
      <c r="M190" s="4">
        <f t="shared" si="16"/>
        <v>161837</v>
      </c>
      <c r="P190" s="6"/>
      <c r="R190" s="6"/>
    </row>
    <row r="191" spans="1:18" ht="15" customHeight="1" x14ac:dyDescent="0.3">
      <c r="A191" s="18"/>
      <c r="B191" s="7" t="s">
        <v>132</v>
      </c>
      <c r="C191" s="4">
        <f t="shared" ref="C191" si="25">SUM(C192:C196)</f>
        <v>115637</v>
      </c>
      <c r="E191" s="6">
        <f t="shared" si="17"/>
        <v>115637</v>
      </c>
      <c r="F191" s="6"/>
      <c r="G191" s="6">
        <f>SUM(G192:G196)</f>
        <v>115637</v>
      </c>
      <c r="H191" s="34">
        <f>SUM(H192:H196)</f>
        <v>60004.610000000008</v>
      </c>
      <c r="I191" s="21">
        <f t="shared" si="15"/>
        <v>51.890493527158263</v>
      </c>
      <c r="K191" s="6">
        <f>SUM(K192:K196)</f>
        <v>115637</v>
      </c>
      <c r="M191" s="6">
        <f t="shared" si="16"/>
        <v>115637</v>
      </c>
      <c r="P191" s="6"/>
      <c r="R191" s="6"/>
    </row>
    <row r="192" spans="1:18" ht="15" customHeight="1" x14ac:dyDescent="0.3">
      <c r="A192" s="18" t="s">
        <v>59</v>
      </c>
      <c r="B192" s="5" t="s">
        <v>133</v>
      </c>
      <c r="C192" s="6">
        <v>70620</v>
      </c>
      <c r="E192" s="6">
        <f t="shared" si="17"/>
        <v>70620</v>
      </c>
      <c r="F192" s="6">
        <v>-3350</v>
      </c>
      <c r="G192" s="6">
        <f t="shared" si="18"/>
        <v>67270</v>
      </c>
      <c r="H192" s="35">
        <v>37501.910000000003</v>
      </c>
      <c r="I192" s="21">
        <f t="shared" si="15"/>
        <v>55.748342500371642</v>
      </c>
      <c r="K192" s="6">
        <f t="shared" ref="K192:K196" si="26">G192</f>
        <v>67270</v>
      </c>
      <c r="M192" s="6">
        <f t="shared" si="16"/>
        <v>67270</v>
      </c>
      <c r="P192" s="6"/>
      <c r="R192" s="6"/>
    </row>
    <row r="193" spans="1:18" ht="15" customHeight="1" x14ac:dyDescent="0.3">
      <c r="A193" s="18" t="s">
        <v>61</v>
      </c>
      <c r="B193" s="5" t="s">
        <v>62</v>
      </c>
      <c r="C193" s="6">
        <v>24717</v>
      </c>
      <c r="E193" s="6">
        <f t="shared" si="17"/>
        <v>24717</v>
      </c>
      <c r="F193" s="6">
        <v>-1000</v>
      </c>
      <c r="G193" s="6">
        <f t="shared" si="18"/>
        <v>23717</v>
      </c>
      <c r="H193" s="35">
        <v>11598.26</v>
      </c>
      <c r="I193" s="21">
        <f t="shared" si="15"/>
        <v>48.902728001011937</v>
      </c>
      <c r="K193" s="6">
        <f t="shared" si="26"/>
        <v>23717</v>
      </c>
      <c r="M193" s="6">
        <f t="shared" si="16"/>
        <v>23717</v>
      </c>
      <c r="P193" s="6"/>
      <c r="R193" s="6"/>
    </row>
    <row r="194" spans="1:18" ht="15" customHeight="1" x14ac:dyDescent="0.3">
      <c r="A194" s="18" t="s">
        <v>63</v>
      </c>
      <c r="B194" s="5" t="s">
        <v>64</v>
      </c>
      <c r="C194" s="5">
        <v>20200</v>
      </c>
      <c r="E194" s="6">
        <f t="shared" si="17"/>
        <v>20200</v>
      </c>
      <c r="F194" s="6"/>
      <c r="G194" s="6">
        <f t="shared" si="18"/>
        <v>20200</v>
      </c>
      <c r="H194" s="35">
        <v>10804.44</v>
      </c>
      <c r="I194" s="21">
        <f t="shared" si="15"/>
        <v>53.487326732673267</v>
      </c>
      <c r="K194" s="6">
        <f t="shared" si="26"/>
        <v>20200</v>
      </c>
      <c r="M194" s="6">
        <f t="shared" si="16"/>
        <v>20200</v>
      </c>
      <c r="P194" s="6"/>
      <c r="R194" s="6"/>
    </row>
    <row r="195" spans="1:18" ht="15" customHeight="1" x14ac:dyDescent="0.3">
      <c r="A195" s="18" t="s">
        <v>109</v>
      </c>
      <c r="B195" s="5" t="s">
        <v>433</v>
      </c>
      <c r="E195" s="6"/>
      <c r="F195" s="6">
        <v>4350</v>
      </c>
      <c r="G195" s="6">
        <f t="shared" si="18"/>
        <v>4350</v>
      </c>
      <c r="H195" s="35">
        <v>0</v>
      </c>
      <c r="I195" s="21">
        <f t="shared" si="15"/>
        <v>0</v>
      </c>
      <c r="K195" s="6">
        <f t="shared" si="26"/>
        <v>4350</v>
      </c>
      <c r="M195" s="6">
        <f t="shared" si="16"/>
        <v>4350</v>
      </c>
      <c r="P195" s="6"/>
      <c r="R195" s="6"/>
    </row>
    <row r="196" spans="1:18" ht="15" customHeight="1" x14ac:dyDescent="0.3">
      <c r="A196" s="18" t="s">
        <v>109</v>
      </c>
      <c r="B196" s="5" t="s">
        <v>134</v>
      </c>
      <c r="C196" s="5">
        <v>100</v>
      </c>
      <c r="E196" s="6">
        <f t="shared" si="17"/>
        <v>100</v>
      </c>
      <c r="F196" s="6"/>
      <c r="G196" s="6">
        <f t="shared" si="18"/>
        <v>100</v>
      </c>
      <c r="H196" s="21">
        <v>100</v>
      </c>
      <c r="I196" s="21">
        <f t="shared" si="15"/>
        <v>100</v>
      </c>
      <c r="K196" s="6">
        <f t="shared" si="26"/>
        <v>100</v>
      </c>
      <c r="M196" s="6">
        <f t="shared" si="16"/>
        <v>100</v>
      </c>
      <c r="P196" s="6"/>
      <c r="R196" s="6"/>
    </row>
    <row r="197" spans="1:18" ht="15" customHeight="1" x14ac:dyDescent="0.3">
      <c r="A197" s="18"/>
      <c r="B197" s="7" t="s">
        <v>135</v>
      </c>
      <c r="C197" s="7">
        <f>SUM(C198:C201)</f>
        <v>46200</v>
      </c>
      <c r="E197" s="6">
        <f t="shared" si="17"/>
        <v>46200</v>
      </c>
      <c r="F197" s="6"/>
      <c r="G197" s="6">
        <f t="shared" si="18"/>
        <v>46200</v>
      </c>
      <c r="H197" s="34">
        <f>SUM(H198:H201)</f>
        <v>30343.989999999998</v>
      </c>
      <c r="I197" s="21">
        <f t="shared" si="15"/>
        <v>65.679632034632036</v>
      </c>
      <c r="K197" s="4">
        <f>SUM(K198:K201)</f>
        <v>46200</v>
      </c>
      <c r="M197" s="4">
        <f t="shared" si="16"/>
        <v>46200</v>
      </c>
      <c r="P197" s="6"/>
      <c r="R197" s="6"/>
    </row>
    <row r="198" spans="1:18" ht="15" customHeight="1" x14ac:dyDescent="0.3">
      <c r="A198" s="18" t="s">
        <v>59</v>
      </c>
      <c r="B198" s="5" t="s">
        <v>133</v>
      </c>
      <c r="C198" s="5">
        <v>33000</v>
      </c>
      <c r="E198" s="6">
        <f t="shared" si="17"/>
        <v>33000</v>
      </c>
      <c r="F198" s="6"/>
      <c r="G198" s="6">
        <f t="shared" si="18"/>
        <v>33000</v>
      </c>
      <c r="H198" s="35">
        <v>22871.53</v>
      </c>
      <c r="I198" s="21">
        <f t="shared" si="15"/>
        <v>69.307666666666663</v>
      </c>
      <c r="K198" s="6">
        <f>J198+G198</f>
        <v>33000</v>
      </c>
      <c r="M198" s="6">
        <f t="shared" si="16"/>
        <v>33000</v>
      </c>
      <c r="P198" s="6"/>
      <c r="R198" s="6"/>
    </row>
    <row r="199" spans="1:18" ht="15" customHeight="1" x14ac:dyDescent="0.3">
      <c r="A199" s="18" t="s">
        <v>61</v>
      </c>
      <c r="B199" s="5" t="s">
        <v>62</v>
      </c>
      <c r="C199" s="5">
        <v>9900</v>
      </c>
      <c r="E199" s="6">
        <f t="shared" si="17"/>
        <v>9900</v>
      </c>
      <c r="F199" s="6"/>
      <c r="G199" s="6">
        <f t="shared" si="18"/>
        <v>9900</v>
      </c>
      <c r="H199" s="35">
        <v>5676.54</v>
      </c>
      <c r="I199" s="21">
        <f t="shared" si="15"/>
        <v>57.338787878787876</v>
      </c>
      <c r="K199" s="6">
        <f t="shared" ref="K199:K205" si="27">J199+G199</f>
        <v>9900</v>
      </c>
      <c r="M199" s="6">
        <f t="shared" si="16"/>
        <v>9900</v>
      </c>
      <c r="P199" s="6"/>
      <c r="R199" s="6"/>
    </row>
    <row r="200" spans="1:18" ht="15" customHeight="1" x14ac:dyDescent="0.3">
      <c r="A200" s="18" t="s">
        <v>63</v>
      </c>
      <c r="B200" s="5" t="s">
        <v>64</v>
      </c>
      <c r="C200" s="5">
        <v>3200</v>
      </c>
      <c r="E200" s="6">
        <f t="shared" si="17"/>
        <v>3200</v>
      </c>
      <c r="F200" s="6"/>
      <c r="G200" s="6">
        <f t="shared" si="18"/>
        <v>3200</v>
      </c>
      <c r="H200" s="35">
        <v>1621.01</v>
      </c>
      <c r="I200" s="21">
        <f t="shared" si="15"/>
        <v>50.6565625</v>
      </c>
      <c r="J200" s="5">
        <v>-100</v>
      </c>
      <c r="K200" s="6">
        <f t="shared" si="27"/>
        <v>3100</v>
      </c>
      <c r="M200" s="6">
        <f t="shared" si="16"/>
        <v>3100</v>
      </c>
      <c r="P200" s="6"/>
      <c r="R200" s="6"/>
    </row>
    <row r="201" spans="1:18" ht="15" customHeight="1" x14ac:dyDescent="0.3">
      <c r="A201" s="18" t="s">
        <v>109</v>
      </c>
      <c r="B201" s="5" t="s">
        <v>189</v>
      </c>
      <c r="C201" s="5">
        <v>100</v>
      </c>
      <c r="E201" s="6">
        <f t="shared" si="17"/>
        <v>100</v>
      </c>
      <c r="F201" s="6"/>
      <c r="G201" s="6">
        <f t="shared" si="18"/>
        <v>100</v>
      </c>
      <c r="H201" s="35">
        <v>174.91</v>
      </c>
      <c r="I201" s="21">
        <f t="shared" si="15"/>
        <v>174.91</v>
      </c>
      <c r="J201" s="5">
        <v>100</v>
      </c>
      <c r="K201" s="6">
        <f t="shared" si="27"/>
        <v>200</v>
      </c>
      <c r="M201" s="6">
        <f t="shared" si="16"/>
        <v>200</v>
      </c>
      <c r="P201" s="6"/>
      <c r="R201" s="6"/>
    </row>
    <row r="202" spans="1:18" ht="15" customHeight="1" x14ac:dyDescent="0.3">
      <c r="A202" s="18"/>
      <c r="E202" s="6"/>
      <c r="F202" s="6"/>
      <c r="G202" s="6"/>
      <c r="H202" s="35"/>
      <c r="I202" s="21"/>
      <c r="K202" s="6"/>
      <c r="M202" s="6"/>
      <c r="R202" s="6"/>
    </row>
    <row r="203" spans="1:18" ht="15" customHeight="1" x14ac:dyDescent="0.3">
      <c r="A203" s="25" t="s">
        <v>136</v>
      </c>
      <c r="B203" s="7" t="s">
        <v>137</v>
      </c>
      <c r="C203" s="7">
        <f>SUM(C204:C204)</f>
        <v>8400</v>
      </c>
      <c r="E203" s="4">
        <f>SUM(E204:E205)</f>
        <v>13650</v>
      </c>
      <c r="F203" s="4"/>
      <c r="G203" s="4">
        <f t="shared" si="18"/>
        <v>13650</v>
      </c>
      <c r="H203" s="34">
        <f>SUM(H204:H205)</f>
        <v>9957.880000000001</v>
      </c>
      <c r="I203" s="21">
        <f t="shared" si="15"/>
        <v>72.951501831501844</v>
      </c>
      <c r="K203" s="4">
        <f t="shared" si="27"/>
        <v>13650</v>
      </c>
      <c r="M203" s="4">
        <f t="shared" si="16"/>
        <v>13650</v>
      </c>
      <c r="P203" s="6"/>
      <c r="R203" s="6"/>
    </row>
    <row r="204" spans="1:18" ht="15" customHeight="1" x14ac:dyDescent="0.3">
      <c r="A204" s="18" t="s">
        <v>63</v>
      </c>
      <c r="B204" s="5" t="s">
        <v>64</v>
      </c>
      <c r="C204" s="5">
        <v>8400</v>
      </c>
      <c r="E204" s="6">
        <f t="shared" si="17"/>
        <v>8400</v>
      </c>
      <c r="F204" s="6"/>
      <c r="G204" s="6">
        <f t="shared" si="18"/>
        <v>8400</v>
      </c>
      <c r="H204" s="35">
        <v>4665.58</v>
      </c>
      <c r="I204" s="21">
        <f t="shared" ref="I204:I270" si="28">H204/G204*100</f>
        <v>55.542619047619048</v>
      </c>
      <c r="K204" s="6">
        <f t="shared" si="27"/>
        <v>8400</v>
      </c>
      <c r="M204" s="6">
        <f t="shared" ref="M204:M268" si="29">L204+K204</f>
        <v>8400</v>
      </c>
      <c r="P204" s="6"/>
      <c r="R204" s="6"/>
    </row>
    <row r="205" spans="1:18" ht="15" customHeight="1" x14ac:dyDescent="0.3">
      <c r="A205" s="38" t="s">
        <v>63</v>
      </c>
      <c r="B205" s="5" t="s">
        <v>420</v>
      </c>
      <c r="D205" s="5">
        <v>5250</v>
      </c>
      <c r="E205" s="6">
        <f t="shared" si="17"/>
        <v>5250</v>
      </c>
      <c r="F205" s="6"/>
      <c r="G205" s="6">
        <f t="shared" si="18"/>
        <v>5250</v>
      </c>
      <c r="H205" s="21">
        <v>5292.3</v>
      </c>
      <c r="I205" s="21">
        <f t="shared" si="28"/>
        <v>100.8057142857143</v>
      </c>
      <c r="K205" s="6">
        <f t="shared" si="27"/>
        <v>5250</v>
      </c>
      <c r="M205" s="6">
        <f t="shared" si="29"/>
        <v>5250</v>
      </c>
      <c r="P205" s="6"/>
      <c r="R205" s="6"/>
    </row>
    <row r="206" spans="1:18" ht="15" customHeight="1" x14ac:dyDescent="0.3">
      <c r="A206" s="18"/>
      <c r="E206" s="6"/>
      <c r="F206" s="6"/>
      <c r="G206" s="6"/>
      <c r="H206" s="35"/>
      <c r="I206" s="21"/>
      <c r="K206" s="6"/>
      <c r="M206" s="6"/>
      <c r="P206" s="6"/>
      <c r="R206" s="6"/>
    </row>
    <row r="207" spans="1:18" ht="15" customHeight="1" x14ac:dyDescent="0.3">
      <c r="A207" s="25" t="s">
        <v>138</v>
      </c>
      <c r="B207" s="7" t="s">
        <v>139</v>
      </c>
      <c r="C207" s="7">
        <f>SUM(C208:C215)</f>
        <v>510342</v>
      </c>
      <c r="E207" s="4">
        <f t="shared" si="17"/>
        <v>510342</v>
      </c>
      <c r="F207" s="4"/>
      <c r="G207" s="4">
        <f>SUM(G208:G215)</f>
        <v>425342</v>
      </c>
      <c r="H207" s="36">
        <f>SUM(H208:H215)</f>
        <v>63000</v>
      </c>
      <c r="I207" s="21">
        <f t="shared" si="28"/>
        <v>14.811610421731219</v>
      </c>
      <c r="K207" s="4">
        <f>SUM(K208:K215)</f>
        <v>425342</v>
      </c>
      <c r="M207" s="4">
        <f>SUM(M208:M215)</f>
        <v>441342</v>
      </c>
      <c r="P207" s="6"/>
      <c r="R207" s="6"/>
    </row>
    <row r="208" spans="1:18" ht="15" customHeight="1" x14ac:dyDescent="0.3">
      <c r="A208" s="18" t="s">
        <v>144</v>
      </c>
      <c r="B208" s="5" t="s">
        <v>140</v>
      </c>
      <c r="C208" s="5">
        <v>342</v>
      </c>
      <c r="E208" s="6">
        <f t="shared" si="17"/>
        <v>342</v>
      </c>
      <c r="F208" s="6"/>
      <c r="G208" s="6">
        <f t="shared" si="18"/>
        <v>342</v>
      </c>
      <c r="H208" s="35">
        <v>0</v>
      </c>
      <c r="I208" s="21">
        <f t="shared" si="28"/>
        <v>0</v>
      </c>
      <c r="K208" s="6">
        <f>J208+G208</f>
        <v>342</v>
      </c>
      <c r="M208" s="6">
        <f t="shared" si="29"/>
        <v>342</v>
      </c>
      <c r="P208" s="6"/>
      <c r="R208" s="6"/>
    </row>
    <row r="209" spans="1:18" ht="15" customHeight="1" x14ac:dyDescent="0.3">
      <c r="A209" s="18" t="s">
        <v>109</v>
      </c>
      <c r="B209" s="5" t="s">
        <v>415</v>
      </c>
      <c r="C209" s="5">
        <v>135000</v>
      </c>
      <c r="E209" s="6">
        <f t="shared" si="17"/>
        <v>135000</v>
      </c>
      <c r="F209" s="6"/>
      <c r="G209" s="6">
        <f t="shared" si="18"/>
        <v>135000</v>
      </c>
      <c r="H209" s="21">
        <v>63000</v>
      </c>
      <c r="I209" s="21">
        <f t="shared" si="28"/>
        <v>46.666666666666664</v>
      </c>
      <c r="K209" s="6">
        <f t="shared" ref="K209:K273" si="30">J209+G209</f>
        <v>135000</v>
      </c>
      <c r="L209" s="7">
        <v>20000</v>
      </c>
      <c r="M209" s="6">
        <f t="shared" si="29"/>
        <v>155000</v>
      </c>
      <c r="P209" s="6"/>
      <c r="R209" s="6"/>
    </row>
    <row r="210" spans="1:18" ht="15" customHeight="1" x14ac:dyDescent="0.3">
      <c r="A210" s="18" t="s">
        <v>63</v>
      </c>
      <c r="B210" s="5" t="s">
        <v>270</v>
      </c>
      <c r="C210" s="5">
        <v>22000</v>
      </c>
      <c r="E210" s="6">
        <f t="shared" ref="E210:E276" si="31">D210+C210</f>
        <v>22000</v>
      </c>
      <c r="F210" s="6"/>
      <c r="G210" s="6">
        <f t="shared" si="18"/>
        <v>22000</v>
      </c>
      <c r="H210" s="35">
        <v>0</v>
      </c>
      <c r="I210" s="21">
        <f t="shared" si="28"/>
        <v>0</v>
      </c>
      <c r="J210" s="5">
        <v>-5000</v>
      </c>
      <c r="K210" s="6">
        <f t="shared" si="30"/>
        <v>17000</v>
      </c>
      <c r="M210" s="6">
        <f t="shared" si="29"/>
        <v>17000</v>
      </c>
      <c r="P210" s="6"/>
      <c r="R210" s="6"/>
    </row>
    <row r="211" spans="1:18" ht="15" customHeight="1" x14ac:dyDescent="0.3">
      <c r="A211" s="18" t="s">
        <v>63</v>
      </c>
      <c r="B211" s="5" t="s">
        <v>370</v>
      </c>
      <c r="C211" s="5">
        <v>175000</v>
      </c>
      <c r="E211" s="6">
        <f t="shared" si="31"/>
        <v>175000</v>
      </c>
      <c r="F211" s="6"/>
      <c r="G211" s="6">
        <f t="shared" si="18"/>
        <v>175000</v>
      </c>
      <c r="H211" s="35">
        <v>0</v>
      </c>
      <c r="I211" s="21">
        <f t="shared" si="28"/>
        <v>0</v>
      </c>
      <c r="K211" s="6">
        <f t="shared" si="30"/>
        <v>175000</v>
      </c>
      <c r="M211" s="6">
        <f t="shared" si="29"/>
        <v>175000</v>
      </c>
      <c r="P211" s="6"/>
      <c r="R211" s="6"/>
    </row>
    <row r="212" spans="1:18" ht="15" customHeight="1" x14ac:dyDescent="0.3">
      <c r="A212" s="18" t="s">
        <v>63</v>
      </c>
      <c r="B212" s="5" t="s">
        <v>371</v>
      </c>
      <c r="C212" s="5">
        <v>85000</v>
      </c>
      <c r="E212" s="6">
        <f>D212+C212</f>
        <v>85000</v>
      </c>
      <c r="F212" s="6">
        <v>-85000</v>
      </c>
      <c r="G212" s="6">
        <f t="shared" si="18"/>
        <v>0</v>
      </c>
      <c r="H212" s="35">
        <v>0</v>
      </c>
      <c r="I212" s="21">
        <v>0</v>
      </c>
      <c r="K212" s="6">
        <f t="shared" si="30"/>
        <v>0</v>
      </c>
      <c r="M212" s="6"/>
      <c r="P212" s="6"/>
      <c r="R212" s="6"/>
    </row>
    <row r="213" spans="1:18" ht="15" customHeight="1" x14ac:dyDescent="0.3">
      <c r="A213" s="18" t="s">
        <v>63</v>
      </c>
      <c r="B213" s="5" t="s">
        <v>372</v>
      </c>
      <c r="C213" s="5">
        <v>73000</v>
      </c>
      <c r="E213" s="6">
        <f t="shared" si="31"/>
        <v>73000</v>
      </c>
      <c r="F213" s="6"/>
      <c r="G213" s="6">
        <f t="shared" si="18"/>
        <v>73000</v>
      </c>
      <c r="H213" s="35">
        <v>0</v>
      </c>
      <c r="I213" s="21">
        <f t="shared" si="28"/>
        <v>0</v>
      </c>
      <c r="K213" s="6">
        <f t="shared" si="30"/>
        <v>73000</v>
      </c>
      <c r="M213" s="6">
        <f t="shared" si="29"/>
        <v>73000</v>
      </c>
      <c r="P213" s="6"/>
      <c r="R213" s="6"/>
    </row>
    <row r="214" spans="1:18" ht="15" customHeight="1" x14ac:dyDescent="0.3">
      <c r="A214" s="18" t="s">
        <v>63</v>
      </c>
      <c r="B214" s="5" t="s">
        <v>373</v>
      </c>
      <c r="C214" s="5">
        <v>10000</v>
      </c>
      <c r="E214" s="6">
        <f t="shared" si="31"/>
        <v>10000</v>
      </c>
      <c r="F214" s="6"/>
      <c r="G214" s="6">
        <f t="shared" si="18"/>
        <v>10000</v>
      </c>
      <c r="H214" s="35">
        <v>0</v>
      </c>
      <c r="I214" s="21">
        <f t="shared" si="28"/>
        <v>0</v>
      </c>
      <c r="J214" s="5">
        <v>5000</v>
      </c>
      <c r="K214" s="6">
        <f t="shared" si="30"/>
        <v>15000</v>
      </c>
      <c r="M214" s="6">
        <f t="shared" si="29"/>
        <v>15000</v>
      </c>
      <c r="P214" s="6"/>
      <c r="R214" s="6"/>
    </row>
    <row r="215" spans="1:18" ht="15" customHeight="1" x14ac:dyDescent="0.3">
      <c r="A215" s="18" t="s">
        <v>63</v>
      </c>
      <c r="B215" s="5" t="s">
        <v>317</v>
      </c>
      <c r="C215" s="5">
        <v>10000</v>
      </c>
      <c r="E215" s="6">
        <f t="shared" si="31"/>
        <v>10000</v>
      </c>
      <c r="F215" s="6"/>
      <c r="G215" s="6">
        <f t="shared" si="18"/>
        <v>10000</v>
      </c>
      <c r="H215" s="35">
        <v>0</v>
      </c>
      <c r="I215" s="21">
        <f t="shared" si="28"/>
        <v>0</v>
      </c>
      <c r="K215" s="6">
        <f t="shared" si="30"/>
        <v>10000</v>
      </c>
      <c r="L215" s="7">
        <v>-4000</v>
      </c>
      <c r="M215" s="6">
        <f t="shared" si="29"/>
        <v>6000</v>
      </c>
      <c r="P215" s="6"/>
      <c r="R215" s="6"/>
    </row>
    <row r="216" spans="1:18" ht="15" customHeight="1" x14ac:dyDescent="0.3">
      <c r="A216" s="18"/>
      <c r="E216" s="6"/>
      <c r="F216" s="6"/>
      <c r="G216" s="6"/>
      <c r="H216" s="35"/>
      <c r="I216" s="21"/>
      <c r="K216" s="6"/>
      <c r="M216" s="6"/>
      <c r="P216" s="6"/>
      <c r="R216" s="6"/>
    </row>
    <row r="217" spans="1:18" ht="15" customHeight="1" x14ac:dyDescent="0.3">
      <c r="A217" s="25" t="s">
        <v>277</v>
      </c>
      <c r="B217" s="7" t="s">
        <v>141</v>
      </c>
      <c r="C217" s="7">
        <f>SUM(C218:C222)</f>
        <v>322190</v>
      </c>
      <c r="E217" s="4">
        <f t="shared" si="31"/>
        <v>322190</v>
      </c>
      <c r="F217" s="4"/>
      <c r="G217" s="4">
        <f t="shared" si="18"/>
        <v>322190</v>
      </c>
      <c r="H217" s="36">
        <f>SUM(H218:H222)</f>
        <v>117000</v>
      </c>
      <c r="I217" s="21">
        <f t="shared" si="28"/>
        <v>36.313976225208727</v>
      </c>
      <c r="K217" s="4">
        <f t="shared" si="30"/>
        <v>322190</v>
      </c>
      <c r="M217" s="4">
        <f t="shared" si="29"/>
        <v>322190</v>
      </c>
      <c r="P217" s="6"/>
      <c r="R217" s="6"/>
    </row>
    <row r="218" spans="1:18" ht="15" customHeight="1" x14ac:dyDescent="0.3">
      <c r="A218" s="18" t="s">
        <v>63</v>
      </c>
      <c r="B218" s="5" t="s">
        <v>316</v>
      </c>
      <c r="C218" s="5">
        <v>300</v>
      </c>
      <c r="E218" s="6">
        <f t="shared" si="31"/>
        <v>300</v>
      </c>
      <c r="F218" s="6"/>
      <c r="G218" s="6">
        <f t="shared" si="18"/>
        <v>300</v>
      </c>
      <c r="H218" s="35">
        <v>0</v>
      </c>
      <c r="I218" s="21">
        <f t="shared" si="28"/>
        <v>0</v>
      </c>
      <c r="K218" s="6">
        <f t="shared" si="30"/>
        <v>300</v>
      </c>
      <c r="M218" s="6">
        <f t="shared" si="29"/>
        <v>300</v>
      </c>
      <c r="P218" s="6"/>
      <c r="R218" s="6"/>
    </row>
    <row r="219" spans="1:18" ht="15" customHeight="1" x14ac:dyDescent="0.3">
      <c r="A219" s="18" t="s">
        <v>109</v>
      </c>
      <c r="B219" s="5" t="s">
        <v>411</v>
      </c>
      <c r="C219" s="5">
        <v>98000</v>
      </c>
      <c r="E219" s="6">
        <f t="shared" si="31"/>
        <v>98000</v>
      </c>
      <c r="F219" s="6"/>
      <c r="G219" s="6">
        <f t="shared" si="18"/>
        <v>98000</v>
      </c>
      <c r="H219" s="35">
        <v>0</v>
      </c>
      <c r="I219" s="21">
        <f t="shared" si="28"/>
        <v>0</v>
      </c>
      <c r="K219" s="6">
        <f t="shared" si="30"/>
        <v>98000</v>
      </c>
      <c r="M219" s="6">
        <f t="shared" si="29"/>
        <v>98000</v>
      </c>
      <c r="P219" s="6"/>
      <c r="R219" s="6"/>
    </row>
    <row r="220" spans="1:18" ht="15" customHeight="1" x14ac:dyDescent="0.3">
      <c r="A220" s="18" t="s">
        <v>109</v>
      </c>
      <c r="B220" s="5" t="s">
        <v>412</v>
      </c>
      <c r="C220" s="5">
        <v>118890</v>
      </c>
      <c r="E220" s="6">
        <f t="shared" si="31"/>
        <v>118890</v>
      </c>
      <c r="F220" s="6"/>
      <c r="G220" s="6">
        <f t="shared" si="18"/>
        <v>118890</v>
      </c>
      <c r="H220" s="21">
        <v>46400</v>
      </c>
      <c r="I220" s="21">
        <f t="shared" si="28"/>
        <v>39.027672638573478</v>
      </c>
      <c r="K220" s="6">
        <f t="shared" si="30"/>
        <v>118890</v>
      </c>
      <c r="M220" s="6">
        <f t="shared" si="29"/>
        <v>118890</v>
      </c>
      <c r="P220" s="6"/>
      <c r="R220" s="6"/>
    </row>
    <row r="221" spans="1:18" ht="15" customHeight="1" x14ac:dyDescent="0.3">
      <c r="A221" s="18" t="s">
        <v>109</v>
      </c>
      <c r="B221" s="5" t="s">
        <v>414</v>
      </c>
      <c r="C221" s="5">
        <v>2000</v>
      </c>
      <c r="E221" s="6">
        <f t="shared" si="31"/>
        <v>2000</v>
      </c>
      <c r="F221" s="6"/>
      <c r="G221" s="6">
        <f t="shared" si="18"/>
        <v>2000</v>
      </c>
      <c r="H221" s="21">
        <v>1000</v>
      </c>
      <c r="I221" s="21">
        <f t="shared" si="28"/>
        <v>50</v>
      </c>
      <c r="K221" s="6">
        <f t="shared" si="30"/>
        <v>2000</v>
      </c>
      <c r="M221" s="6">
        <f t="shared" si="29"/>
        <v>2000</v>
      </c>
      <c r="P221" s="6"/>
      <c r="R221" s="6"/>
    </row>
    <row r="222" spans="1:18" ht="15" customHeight="1" x14ac:dyDescent="0.3">
      <c r="A222" s="18" t="s">
        <v>109</v>
      </c>
      <c r="B222" s="5" t="s">
        <v>413</v>
      </c>
      <c r="C222" s="5">
        <v>103000</v>
      </c>
      <c r="E222" s="6">
        <f t="shared" si="31"/>
        <v>103000</v>
      </c>
      <c r="F222" s="6"/>
      <c r="G222" s="6">
        <f t="shared" si="18"/>
        <v>103000</v>
      </c>
      <c r="H222" s="21">
        <v>69600</v>
      </c>
      <c r="I222" s="21">
        <f t="shared" si="28"/>
        <v>67.572815533980574</v>
      </c>
      <c r="K222" s="6">
        <f t="shared" si="30"/>
        <v>103000</v>
      </c>
      <c r="M222" s="6">
        <f t="shared" si="29"/>
        <v>103000</v>
      </c>
      <c r="P222" s="6"/>
      <c r="R222" s="6"/>
    </row>
    <row r="223" spans="1:18" ht="15" customHeight="1" x14ac:dyDescent="0.3">
      <c r="E223" s="6"/>
      <c r="F223" s="6"/>
      <c r="G223" s="6"/>
      <c r="H223" s="35"/>
      <c r="I223" s="21"/>
      <c r="K223" s="6"/>
      <c r="M223" s="6"/>
      <c r="P223" s="6"/>
      <c r="R223" s="6"/>
    </row>
    <row r="224" spans="1:18" ht="15" customHeight="1" x14ac:dyDescent="0.3">
      <c r="A224" s="25" t="s">
        <v>142</v>
      </c>
      <c r="B224" s="7" t="s">
        <v>143</v>
      </c>
      <c r="C224" s="7">
        <f t="shared" ref="C224" si="32">C225</f>
        <v>740</v>
      </c>
      <c r="E224" s="4">
        <f t="shared" si="31"/>
        <v>740</v>
      </c>
      <c r="F224" s="4"/>
      <c r="G224" s="4">
        <f t="shared" ref="G224:G291" si="33">F224+E224</f>
        <v>740</v>
      </c>
      <c r="H224" s="34">
        <f>H225</f>
        <v>0</v>
      </c>
      <c r="I224" s="21">
        <f t="shared" si="28"/>
        <v>0</v>
      </c>
      <c r="K224" s="4">
        <f t="shared" si="30"/>
        <v>740</v>
      </c>
      <c r="M224" s="4">
        <f>M226+M225</f>
        <v>1670</v>
      </c>
      <c r="P224" s="6"/>
      <c r="R224" s="6"/>
    </row>
    <row r="225" spans="1:18" ht="15" customHeight="1" x14ac:dyDescent="0.3">
      <c r="A225" s="18" t="s">
        <v>144</v>
      </c>
      <c r="B225" s="5" t="s">
        <v>145</v>
      </c>
      <c r="C225" s="5">
        <v>740</v>
      </c>
      <c r="E225" s="6">
        <f t="shared" si="31"/>
        <v>740</v>
      </c>
      <c r="F225" s="6"/>
      <c r="G225" s="6">
        <f t="shared" si="33"/>
        <v>740</v>
      </c>
      <c r="H225" s="35">
        <v>0</v>
      </c>
      <c r="I225" s="21">
        <f t="shared" si="28"/>
        <v>0</v>
      </c>
      <c r="K225" s="6">
        <f t="shared" si="30"/>
        <v>740</v>
      </c>
      <c r="M225" s="6">
        <f t="shared" si="29"/>
        <v>740</v>
      </c>
      <c r="P225" s="6"/>
      <c r="R225" s="6"/>
    </row>
    <row r="226" spans="1:18" ht="15" customHeight="1" x14ac:dyDescent="0.3">
      <c r="A226" s="18" t="s">
        <v>144</v>
      </c>
      <c r="B226" s="5" t="s">
        <v>472</v>
      </c>
      <c r="E226" s="6"/>
      <c r="F226" s="6"/>
      <c r="G226" s="6"/>
      <c r="H226" s="35"/>
      <c r="I226" s="21"/>
      <c r="K226" s="6"/>
      <c r="L226" s="7">
        <v>930</v>
      </c>
      <c r="M226" s="6">
        <f t="shared" si="29"/>
        <v>930</v>
      </c>
      <c r="P226" s="6"/>
      <c r="R226" s="6"/>
    </row>
    <row r="227" spans="1:18" ht="15" customHeight="1" x14ac:dyDescent="0.3">
      <c r="A227" s="18"/>
      <c r="E227" s="6"/>
      <c r="F227" s="6"/>
      <c r="G227" s="6"/>
      <c r="H227" s="35"/>
      <c r="I227" s="21"/>
      <c r="K227" s="6"/>
      <c r="M227" s="6"/>
      <c r="P227" s="6"/>
      <c r="R227" s="6"/>
    </row>
    <row r="228" spans="1:18" ht="15" customHeight="1" x14ac:dyDescent="0.3">
      <c r="A228" s="25" t="s">
        <v>146</v>
      </c>
      <c r="B228" s="7" t="s">
        <v>147</v>
      </c>
      <c r="C228" s="7">
        <f t="shared" ref="C228" si="34">SUM(C229:C233)</f>
        <v>43672</v>
      </c>
      <c r="E228" s="4">
        <f t="shared" si="31"/>
        <v>43672</v>
      </c>
      <c r="F228" s="4"/>
      <c r="G228" s="4">
        <f t="shared" si="33"/>
        <v>43672</v>
      </c>
      <c r="H228" s="34">
        <f>SUM(H229:H233)</f>
        <v>20747.86</v>
      </c>
      <c r="I228" s="21">
        <f t="shared" si="28"/>
        <v>47.508380655797765</v>
      </c>
      <c r="K228" s="4">
        <f>SUM(K229:K233)</f>
        <v>43672</v>
      </c>
      <c r="M228" s="4">
        <f t="shared" si="29"/>
        <v>43672</v>
      </c>
      <c r="P228" s="6"/>
      <c r="R228" s="6"/>
    </row>
    <row r="229" spans="1:18" ht="15" customHeight="1" x14ac:dyDescent="0.3">
      <c r="A229" s="18" t="s">
        <v>59</v>
      </c>
      <c r="B229" s="5" t="s">
        <v>148</v>
      </c>
      <c r="C229" s="6">
        <v>12868</v>
      </c>
      <c r="E229" s="6">
        <f t="shared" si="31"/>
        <v>12868</v>
      </c>
      <c r="F229" s="6"/>
      <c r="G229" s="6">
        <f t="shared" si="33"/>
        <v>12868</v>
      </c>
      <c r="H229" s="35">
        <v>5843.11</v>
      </c>
      <c r="I229" s="21">
        <f t="shared" si="28"/>
        <v>45.408066521603971</v>
      </c>
      <c r="K229" s="6">
        <f t="shared" si="30"/>
        <v>12868</v>
      </c>
      <c r="M229" s="6">
        <f t="shared" si="29"/>
        <v>12868</v>
      </c>
      <c r="P229" s="6"/>
      <c r="R229" s="6"/>
    </row>
    <row r="230" spans="1:18" ht="15" customHeight="1" x14ac:dyDescent="0.3">
      <c r="A230" s="18" t="s">
        <v>61</v>
      </c>
      <c r="B230" s="5" t="s">
        <v>149</v>
      </c>
      <c r="C230" s="6">
        <v>4504</v>
      </c>
      <c r="E230" s="6">
        <f t="shared" si="31"/>
        <v>4504</v>
      </c>
      <c r="F230" s="6"/>
      <c r="G230" s="6">
        <f t="shared" si="33"/>
        <v>4504</v>
      </c>
      <c r="H230" s="35">
        <v>1793.27</v>
      </c>
      <c r="I230" s="21">
        <f t="shared" si="28"/>
        <v>39.815053285968027</v>
      </c>
      <c r="K230" s="6">
        <f t="shared" si="30"/>
        <v>4504</v>
      </c>
      <c r="M230" s="6">
        <f t="shared" si="29"/>
        <v>4504</v>
      </c>
      <c r="P230" s="6"/>
      <c r="R230" s="6"/>
    </row>
    <row r="231" spans="1:18" ht="15" customHeight="1" x14ac:dyDescent="0.3">
      <c r="A231" s="18" t="s">
        <v>63</v>
      </c>
      <c r="B231" s="5" t="s">
        <v>64</v>
      </c>
      <c r="C231" s="5">
        <v>1200</v>
      </c>
      <c r="E231" s="6">
        <f t="shared" si="31"/>
        <v>1200</v>
      </c>
      <c r="F231" s="6"/>
      <c r="G231" s="6">
        <f t="shared" si="33"/>
        <v>1200</v>
      </c>
      <c r="H231" s="35">
        <v>389.54</v>
      </c>
      <c r="I231" s="21">
        <f t="shared" si="28"/>
        <v>32.461666666666666</v>
      </c>
      <c r="K231" s="6">
        <f t="shared" si="30"/>
        <v>1200</v>
      </c>
      <c r="M231" s="6">
        <f t="shared" si="29"/>
        <v>1200</v>
      </c>
      <c r="P231" s="6"/>
      <c r="R231" s="6"/>
    </row>
    <row r="232" spans="1:18" ht="15" customHeight="1" x14ac:dyDescent="0.3">
      <c r="A232" s="18" t="s">
        <v>109</v>
      </c>
      <c r="B232" s="5" t="s">
        <v>189</v>
      </c>
      <c r="C232" s="5">
        <v>100</v>
      </c>
      <c r="E232" s="6">
        <f t="shared" si="31"/>
        <v>100</v>
      </c>
      <c r="F232" s="6"/>
      <c r="G232" s="6">
        <f t="shared" si="33"/>
        <v>100</v>
      </c>
      <c r="H232" s="35">
        <v>0</v>
      </c>
      <c r="I232" s="21">
        <f t="shared" si="28"/>
        <v>0</v>
      </c>
      <c r="K232" s="6">
        <f t="shared" si="30"/>
        <v>100</v>
      </c>
      <c r="M232" s="6">
        <f t="shared" si="29"/>
        <v>100</v>
      </c>
      <c r="P232" s="6"/>
      <c r="R232" s="6"/>
    </row>
    <row r="233" spans="1:18" ht="15" customHeight="1" x14ac:dyDescent="0.3">
      <c r="A233" s="18" t="s">
        <v>63</v>
      </c>
      <c r="B233" s="5" t="s">
        <v>150</v>
      </c>
      <c r="C233" s="5">
        <v>25000</v>
      </c>
      <c r="E233" s="6">
        <f t="shared" si="31"/>
        <v>25000</v>
      </c>
      <c r="F233" s="6"/>
      <c r="G233" s="6">
        <f t="shared" si="33"/>
        <v>25000</v>
      </c>
      <c r="H233" s="35">
        <v>12721.94</v>
      </c>
      <c r="I233" s="21">
        <f t="shared" si="28"/>
        <v>50.887760000000007</v>
      </c>
      <c r="K233" s="6">
        <f t="shared" si="30"/>
        <v>25000</v>
      </c>
      <c r="M233" s="6">
        <f t="shared" si="29"/>
        <v>25000</v>
      </c>
      <c r="P233" s="6"/>
      <c r="R233" s="6"/>
    </row>
    <row r="234" spans="1:18" ht="15" customHeight="1" x14ac:dyDescent="0.3">
      <c r="A234" s="18"/>
      <c r="E234" s="6"/>
      <c r="F234" s="6"/>
      <c r="G234" s="6"/>
      <c r="H234" s="35"/>
      <c r="I234" s="21"/>
      <c r="K234" s="6"/>
      <c r="M234" s="6"/>
      <c r="N234" s="6"/>
      <c r="P234" s="6"/>
      <c r="R234" s="6"/>
    </row>
    <row r="235" spans="1:18" ht="15" customHeight="1" x14ac:dyDescent="0.3">
      <c r="A235" s="25" t="s">
        <v>151</v>
      </c>
      <c r="B235" s="7" t="s">
        <v>152</v>
      </c>
      <c r="C235" s="4">
        <f>SUM(C236:C253)</f>
        <v>357359</v>
      </c>
      <c r="E235" s="4">
        <f>SUM(E236:E253)</f>
        <v>357359</v>
      </c>
      <c r="F235" s="4"/>
      <c r="G235" s="4">
        <f>SUM(G236:G253)</f>
        <v>357359</v>
      </c>
      <c r="H235" s="34">
        <f>SUM(H236:H253)</f>
        <v>70682.840000000011</v>
      </c>
      <c r="I235" s="21">
        <f t="shared" si="28"/>
        <v>19.779224813143088</v>
      </c>
      <c r="K235" s="4">
        <f>SUM(K236:K253)</f>
        <v>359559</v>
      </c>
      <c r="M235" s="4">
        <f>SUM(M236:M253)</f>
        <v>363559</v>
      </c>
      <c r="P235" s="6"/>
      <c r="R235" s="6"/>
    </row>
    <row r="236" spans="1:18" ht="15" customHeight="1" x14ac:dyDescent="0.3">
      <c r="A236" s="18" t="s">
        <v>59</v>
      </c>
      <c r="B236" s="5" t="s">
        <v>153</v>
      </c>
      <c r="C236" s="5">
        <v>4235</v>
      </c>
      <c r="E236" s="6">
        <f t="shared" si="31"/>
        <v>4235</v>
      </c>
      <c r="F236" s="6"/>
      <c r="G236" s="6">
        <f t="shared" si="33"/>
        <v>4235</v>
      </c>
      <c r="H236" s="35">
        <v>1940.77</v>
      </c>
      <c r="I236" s="21">
        <f t="shared" si="28"/>
        <v>45.826918536009444</v>
      </c>
      <c r="K236" s="6">
        <f t="shared" si="30"/>
        <v>4235</v>
      </c>
      <c r="M236" s="6">
        <f t="shared" si="29"/>
        <v>4235</v>
      </c>
      <c r="P236" s="6"/>
      <c r="R236" s="6"/>
    </row>
    <row r="237" spans="1:18" ht="15" customHeight="1" x14ac:dyDescent="0.3">
      <c r="A237" s="18" t="s">
        <v>61</v>
      </c>
      <c r="B237" s="5" t="s">
        <v>154</v>
      </c>
      <c r="C237" s="6">
        <v>1482</v>
      </c>
      <c r="E237" s="6">
        <f t="shared" si="31"/>
        <v>1482</v>
      </c>
      <c r="F237" s="6"/>
      <c r="G237" s="6">
        <f t="shared" si="33"/>
        <v>1482</v>
      </c>
      <c r="H237" s="35">
        <v>483.56</v>
      </c>
      <c r="I237" s="21">
        <f t="shared" si="28"/>
        <v>32.628879892037787</v>
      </c>
      <c r="K237" s="6">
        <f t="shared" si="30"/>
        <v>1482</v>
      </c>
      <c r="M237" s="6">
        <f t="shared" si="29"/>
        <v>1482</v>
      </c>
      <c r="P237" s="6"/>
      <c r="R237" s="6"/>
    </row>
    <row r="238" spans="1:18" ht="15" customHeight="1" x14ac:dyDescent="0.3">
      <c r="A238" s="18" t="s">
        <v>63</v>
      </c>
      <c r="B238" s="5" t="s">
        <v>155</v>
      </c>
      <c r="C238" s="5">
        <v>1000</v>
      </c>
      <c r="E238" s="6">
        <f t="shared" si="31"/>
        <v>1000</v>
      </c>
      <c r="F238" s="6"/>
      <c r="G238" s="6">
        <f t="shared" si="33"/>
        <v>1000</v>
      </c>
      <c r="H238" s="35">
        <v>500.95</v>
      </c>
      <c r="I238" s="21">
        <f t="shared" si="28"/>
        <v>50.094999999999999</v>
      </c>
      <c r="K238" s="6">
        <f t="shared" si="30"/>
        <v>1000</v>
      </c>
      <c r="M238" s="6">
        <f t="shared" si="29"/>
        <v>1000</v>
      </c>
      <c r="P238" s="6"/>
      <c r="R238" s="6"/>
    </row>
    <row r="239" spans="1:18" ht="15" customHeight="1" x14ac:dyDescent="0.3">
      <c r="A239" s="18" t="s">
        <v>109</v>
      </c>
      <c r="B239" s="5" t="s">
        <v>310</v>
      </c>
      <c r="C239" s="5">
        <v>100</v>
      </c>
      <c r="E239" s="6">
        <f t="shared" si="31"/>
        <v>100</v>
      </c>
      <c r="F239" s="6"/>
      <c r="G239" s="6">
        <f t="shared" si="33"/>
        <v>100</v>
      </c>
      <c r="H239" s="35">
        <v>0</v>
      </c>
      <c r="I239" s="21">
        <f t="shared" si="28"/>
        <v>0</v>
      </c>
      <c r="K239" s="6">
        <f t="shared" si="30"/>
        <v>100</v>
      </c>
      <c r="M239" s="6">
        <f t="shared" si="29"/>
        <v>100</v>
      </c>
      <c r="P239" s="6"/>
    </row>
    <row r="240" spans="1:18" ht="15" customHeight="1" x14ac:dyDescent="0.3">
      <c r="A240" s="18" t="s">
        <v>63</v>
      </c>
      <c r="B240" s="5" t="s">
        <v>340</v>
      </c>
      <c r="C240" s="5">
        <v>27590</v>
      </c>
      <c r="E240" s="6">
        <f t="shared" si="31"/>
        <v>27590</v>
      </c>
      <c r="F240" s="6"/>
      <c r="G240" s="6">
        <f t="shared" si="33"/>
        <v>27590</v>
      </c>
      <c r="H240" s="21">
        <v>4960</v>
      </c>
      <c r="I240" s="21">
        <f t="shared" si="28"/>
        <v>17.977528089887642</v>
      </c>
      <c r="K240" s="6">
        <f t="shared" si="30"/>
        <v>27590</v>
      </c>
      <c r="M240" s="6">
        <f t="shared" si="29"/>
        <v>27590</v>
      </c>
      <c r="P240" s="6"/>
      <c r="R240" s="6"/>
    </row>
    <row r="241" spans="1:18" ht="15" customHeight="1" x14ac:dyDescent="0.3">
      <c r="A241" s="18" t="s">
        <v>63</v>
      </c>
      <c r="B241" s="5" t="s">
        <v>338</v>
      </c>
      <c r="C241" s="5">
        <v>12636</v>
      </c>
      <c r="E241" s="6">
        <f t="shared" si="31"/>
        <v>12636</v>
      </c>
      <c r="F241" s="6"/>
      <c r="G241" s="6">
        <f t="shared" si="33"/>
        <v>12636</v>
      </c>
      <c r="H241" s="35">
        <v>0</v>
      </c>
      <c r="I241" s="21">
        <f t="shared" si="28"/>
        <v>0</v>
      </c>
      <c r="K241" s="6">
        <f t="shared" si="30"/>
        <v>12636</v>
      </c>
      <c r="M241" s="6">
        <f t="shared" si="29"/>
        <v>12636</v>
      </c>
      <c r="P241" s="6"/>
      <c r="R241" s="6"/>
    </row>
    <row r="242" spans="1:18" ht="15" customHeight="1" x14ac:dyDescent="0.3">
      <c r="A242" s="18" t="s">
        <v>63</v>
      </c>
      <c r="B242" s="5" t="s">
        <v>339</v>
      </c>
      <c r="C242" s="5">
        <v>7776</v>
      </c>
      <c r="E242" s="6">
        <f t="shared" si="31"/>
        <v>7776</v>
      </c>
      <c r="F242" s="6"/>
      <c r="G242" s="6">
        <f t="shared" si="33"/>
        <v>7776</v>
      </c>
      <c r="H242" s="35">
        <v>0</v>
      </c>
      <c r="I242" s="21">
        <f t="shared" si="28"/>
        <v>0</v>
      </c>
      <c r="K242" s="6">
        <f t="shared" si="30"/>
        <v>7776</v>
      </c>
      <c r="M242" s="6">
        <f t="shared" si="29"/>
        <v>7776</v>
      </c>
      <c r="P242" s="6"/>
      <c r="R242" s="6"/>
    </row>
    <row r="243" spans="1:18" ht="15" customHeight="1" x14ac:dyDescent="0.3">
      <c r="A243" s="18" t="s">
        <v>63</v>
      </c>
      <c r="B243" s="5" t="s">
        <v>262</v>
      </c>
      <c r="C243" s="5">
        <v>1540</v>
      </c>
      <c r="E243" s="6">
        <f t="shared" si="31"/>
        <v>1540</v>
      </c>
      <c r="F243" s="6"/>
      <c r="G243" s="6">
        <f t="shared" si="33"/>
        <v>1540</v>
      </c>
      <c r="H243" s="35">
        <v>621.74</v>
      </c>
      <c r="I243" s="21">
        <f t="shared" si="28"/>
        <v>40.372727272727275</v>
      </c>
      <c r="K243" s="6">
        <f t="shared" si="30"/>
        <v>1540</v>
      </c>
      <c r="M243" s="6">
        <f t="shared" si="29"/>
        <v>1540</v>
      </c>
      <c r="P243" s="6"/>
      <c r="R243" s="6"/>
    </row>
    <row r="244" spans="1:18" ht="15" customHeight="1" x14ac:dyDescent="0.3">
      <c r="A244" s="18" t="s">
        <v>63</v>
      </c>
      <c r="B244" s="5" t="s">
        <v>402</v>
      </c>
      <c r="C244" s="5">
        <v>180000</v>
      </c>
      <c r="E244" s="6">
        <f t="shared" si="31"/>
        <v>180000</v>
      </c>
      <c r="F244" s="6"/>
      <c r="G244" s="6">
        <f t="shared" si="33"/>
        <v>180000</v>
      </c>
      <c r="H244" s="21">
        <v>60000</v>
      </c>
      <c r="I244" s="21">
        <f t="shared" si="28"/>
        <v>33.333333333333329</v>
      </c>
      <c r="K244" s="6">
        <f t="shared" si="30"/>
        <v>180000</v>
      </c>
      <c r="M244" s="6">
        <f t="shared" si="29"/>
        <v>180000</v>
      </c>
      <c r="P244" s="6"/>
      <c r="R244" s="6"/>
    </row>
    <row r="245" spans="1:18" ht="15" customHeight="1" x14ac:dyDescent="0.3">
      <c r="A245" s="18" t="s">
        <v>63</v>
      </c>
      <c r="B245" s="5" t="s">
        <v>366</v>
      </c>
      <c r="C245" s="5">
        <v>50000</v>
      </c>
      <c r="E245" s="6">
        <f t="shared" si="31"/>
        <v>50000</v>
      </c>
      <c r="F245" s="6"/>
      <c r="G245" s="6">
        <f t="shared" si="33"/>
        <v>50000</v>
      </c>
      <c r="H245" s="35">
        <v>0</v>
      </c>
      <c r="I245" s="21">
        <f t="shared" si="28"/>
        <v>0</v>
      </c>
      <c r="K245" s="6">
        <f t="shared" si="30"/>
        <v>50000</v>
      </c>
      <c r="M245" s="6">
        <f t="shared" si="29"/>
        <v>50000</v>
      </c>
      <c r="P245" s="6"/>
      <c r="R245" s="6"/>
    </row>
    <row r="246" spans="1:18" ht="15" customHeight="1" x14ac:dyDescent="0.3">
      <c r="A246" s="18" t="s">
        <v>63</v>
      </c>
      <c r="B246" s="5" t="s">
        <v>403</v>
      </c>
      <c r="C246" s="5">
        <v>40000</v>
      </c>
      <c r="E246" s="6">
        <f t="shared" si="31"/>
        <v>40000</v>
      </c>
      <c r="F246" s="6"/>
      <c r="G246" s="6">
        <f t="shared" si="33"/>
        <v>40000</v>
      </c>
      <c r="H246" s="35">
        <v>0</v>
      </c>
      <c r="I246" s="21">
        <f t="shared" si="28"/>
        <v>0</v>
      </c>
      <c r="K246" s="6">
        <f t="shared" si="30"/>
        <v>40000</v>
      </c>
      <c r="M246" s="6">
        <f t="shared" si="29"/>
        <v>40000</v>
      </c>
      <c r="P246" s="6"/>
      <c r="R246" s="6"/>
    </row>
    <row r="247" spans="1:18" ht="15" customHeight="1" x14ac:dyDescent="0.3">
      <c r="A247" s="18" t="s">
        <v>63</v>
      </c>
      <c r="B247" s="5" t="s">
        <v>473</v>
      </c>
      <c r="E247" s="6"/>
      <c r="F247" s="6"/>
      <c r="G247" s="6"/>
      <c r="H247" s="35"/>
      <c r="I247" s="21"/>
      <c r="K247" s="6"/>
      <c r="L247" s="7">
        <v>4000</v>
      </c>
      <c r="M247" s="6">
        <f t="shared" si="29"/>
        <v>4000</v>
      </c>
      <c r="P247" s="6"/>
      <c r="R247" s="6"/>
    </row>
    <row r="248" spans="1:18" ht="15" customHeight="1" x14ac:dyDescent="0.3">
      <c r="A248" s="18" t="s">
        <v>63</v>
      </c>
      <c r="B248" s="5" t="s">
        <v>449</v>
      </c>
      <c r="E248" s="6"/>
      <c r="F248" s="6"/>
      <c r="G248" s="6"/>
      <c r="H248" s="35">
        <v>2175.8200000000002</v>
      </c>
      <c r="I248" s="21">
        <v>0</v>
      </c>
      <c r="J248" s="5">
        <v>2200</v>
      </c>
      <c r="K248" s="6">
        <f t="shared" si="30"/>
        <v>2200</v>
      </c>
      <c r="M248" s="6">
        <f t="shared" si="29"/>
        <v>2200</v>
      </c>
      <c r="P248" s="6"/>
      <c r="R248" s="6"/>
    </row>
    <row r="249" spans="1:18" ht="15" customHeight="1" x14ac:dyDescent="0.3">
      <c r="A249" s="18" t="s">
        <v>63</v>
      </c>
      <c r="B249" s="5" t="s">
        <v>400</v>
      </c>
      <c r="C249" s="5">
        <v>10000</v>
      </c>
      <c r="E249" s="6">
        <f t="shared" si="31"/>
        <v>10000</v>
      </c>
      <c r="F249" s="6"/>
      <c r="G249" s="6">
        <f t="shared" si="33"/>
        <v>10000</v>
      </c>
      <c r="H249" s="35">
        <v>0</v>
      </c>
      <c r="I249" s="21">
        <f t="shared" si="28"/>
        <v>0</v>
      </c>
      <c r="K249" s="6">
        <f t="shared" si="30"/>
        <v>10000</v>
      </c>
      <c r="M249" s="6">
        <f t="shared" si="29"/>
        <v>10000</v>
      </c>
      <c r="P249" s="6"/>
      <c r="R249" s="6"/>
    </row>
    <row r="250" spans="1:18" ht="15" customHeight="1" x14ac:dyDescent="0.3">
      <c r="A250" s="18" t="s">
        <v>63</v>
      </c>
      <c r="B250" s="5" t="s">
        <v>401</v>
      </c>
      <c r="C250" s="5">
        <v>10000</v>
      </c>
      <c r="E250" s="6">
        <f t="shared" si="31"/>
        <v>10000</v>
      </c>
      <c r="F250" s="6"/>
      <c r="G250" s="6">
        <f t="shared" si="33"/>
        <v>10000</v>
      </c>
      <c r="H250" s="35">
        <v>0</v>
      </c>
      <c r="I250" s="21">
        <f t="shared" si="28"/>
        <v>0</v>
      </c>
      <c r="K250" s="6">
        <f t="shared" si="30"/>
        <v>10000</v>
      </c>
      <c r="M250" s="6">
        <f t="shared" si="29"/>
        <v>10000</v>
      </c>
      <c r="P250" s="6"/>
      <c r="R250" s="6"/>
    </row>
    <row r="251" spans="1:18" ht="15" customHeight="1" x14ac:dyDescent="0.3">
      <c r="A251" s="18" t="s">
        <v>63</v>
      </c>
      <c r="B251" s="5" t="s">
        <v>375</v>
      </c>
      <c r="C251" s="6">
        <v>10000</v>
      </c>
      <c r="E251" s="6">
        <f t="shared" si="31"/>
        <v>10000</v>
      </c>
      <c r="F251" s="6">
        <v>-10000</v>
      </c>
      <c r="G251" s="6">
        <f t="shared" si="33"/>
        <v>0</v>
      </c>
      <c r="H251" s="35">
        <v>0</v>
      </c>
      <c r="I251" s="21">
        <v>0</v>
      </c>
      <c r="K251" s="6">
        <f t="shared" si="30"/>
        <v>0</v>
      </c>
      <c r="M251" s="6">
        <f t="shared" si="29"/>
        <v>0</v>
      </c>
      <c r="P251" s="6"/>
      <c r="R251" s="6"/>
    </row>
    <row r="252" spans="1:18" ht="15" customHeight="1" x14ac:dyDescent="0.3">
      <c r="A252" s="18" t="s">
        <v>63</v>
      </c>
      <c r="B252" s="5" t="s">
        <v>434</v>
      </c>
      <c r="C252" s="6"/>
      <c r="E252" s="6"/>
      <c r="F252" s="6">
        <v>10000</v>
      </c>
      <c r="G252" s="6">
        <f t="shared" si="33"/>
        <v>10000</v>
      </c>
      <c r="H252" s="35">
        <v>0</v>
      </c>
      <c r="I252" s="21">
        <f t="shared" si="28"/>
        <v>0</v>
      </c>
      <c r="K252" s="6">
        <f t="shared" si="30"/>
        <v>10000</v>
      </c>
      <c r="M252" s="6">
        <f t="shared" si="29"/>
        <v>10000</v>
      </c>
      <c r="P252" s="6"/>
      <c r="R252" s="6"/>
    </row>
    <row r="253" spans="1:18" ht="15" customHeight="1" x14ac:dyDescent="0.3">
      <c r="A253" s="18" t="s">
        <v>63</v>
      </c>
      <c r="B253" s="5" t="s">
        <v>156</v>
      </c>
      <c r="C253" s="5">
        <v>1000</v>
      </c>
      <c r="E253" s="6">
        <f t="shared" si="31"/>
        <v>1000</v>
      </c>
      <c r="F253" s="6"/>
      <c r="G253" s="6">
        <f t="shared" si="33"/>
        <v>1000</v>
      </c>
      <c r="H253" s="35">
        <v>0</v>
      </c>
      <c r="I253" s="21">
        <f t="shared" si="28"/>
        <v>0</v>
      </c>
      <c r="K253" s="6">
        <f t="shared" si="30"/>
        <v>1000</v>
      </c>
      <c r="M253" s="6">
        <f t="shared" si="29"/>
        <v>1000</v>
      </c>
      <c r="P253" s="6"/>
      <c r="R253" s="6"/>
    </row>
    <row r="254" spans="1:18" ht="15" customHeight="1" x14ac:dyDescent="0.3">
      <c r="A254" s="18"/>
      <c r="E254" s="6"/>
      <c r="F254" s="6"/>
      <c r="G254" s="6"/>
      <c r="H254" s="35"/>
      <c r="I254" s="21"/>
      <c r="K254" s="6"/>
      <c r="M254" s="6"/>
      <c r="P254" s="6"/>
      <c r="R254" s="6"/>
    </row>
    <row r="255" spans="1:18" ht="15" customHeight="1" x14ac:dyDescent="0.3">
      <c r="A255" s="25" t="s">
        <v>157</v>
      </c>
      <c r="B255" s="7" t="s">
        <v>158</v>
      </c>
      <c r="C255" s="7">
        <f>SUM(C256:C259)</f>
        <v>71850</v>
      </c>
      <c r="E255" s="4">
        <f t="shared" si="31"/>
        <v>71850</v>
      </c>
      <c r="F255" s="4"/>
      <c r="G255" s="4">
        <f>SUM(G256:G259)</f>
        <v>71850</v>
      </c>
      <c r="H255" s="34">
        <f>SUM(H256:H259)</f>
        <v>52392.87</v>
      </c>
      <c r="I255" s="21">
        <f t="shared" si="28"/>
        <v>72.919791231732773</v>
      </c>
      <c r="K255" s="4">
        <f>SUM(K256:K259)</f>
        <v>69650</v>
      </c>
      <c r="M255" s="4">
        <f>SUM(M256:M259)</f>
        <v>74650</v>
      </c>
      <c r="P255" s="6"/>
      <c r="R255" s="6"/>
    </row>
    <row r="256" spans="1:18" ht="15" customHeight="1" x14ac:dyDescent="0.3">
      <c r="A256" s="18" t="s">
        <v>63</v>
      </c>
      <c r="B256" s="5" t="s">
        <v>159</v>
      </c>
      <c r="C256" s="5">
        <v>46000</v>
      </c>
      <c r="E256" s="6">
        <f t="shared" si="31"/>
        <v>46000</v>
      </c>
      <c r="F256" s="6"/>
      <c r="G256" s="6">
        <f t="shared" si="33"/>
        <v>46000</v>
      </c>
      <c r="H256" s="35">
        <v>42392.87</v>
      </c>
      <c r="I256" s="21">
        <f t="shared" si="28"/>
        <v>92.158413043478276</v>
      </c>
      <c r="J256" s="5">
        <v>-2200</v>
      </c>
      <c r="K256" s="6">
        <f t="shared" si="30"/>
        <v>43800</v>
      </c>
      <c r="M256" s="6">
        <f t="shared" si="29"/>
        <v>43800</v>
      </c>
      <c r="P256" s="6"/>
      <c r="R256" s="6"/>
    </row>
    <row r="257" spans="1:18" ht="15" customHeight="1" x14ac:dyDescent="0.3">
      <c r="A257" s="18" t="s">
        <v>63</v>
      </c>
      <c r="B257" s="5" t="s">
        <v>160</v>
      </c>
      <c r="C257" s="5">
        <v>350</v>
      </c>
      <c r="E257" s="6">
        <f t="shared" si="31"/>
        <v>350</v>
      </c>
      <c r="F257" s="6"/>
      <c r="G257" s="6">
        <f t="shared" si="33"/>
        <v>350</v>
      </c>
      <c r="H257" s="35">
        <v>0</v>
      </c>
      <c r="I257" s="21">
        <f t="shared" si="28"/>
        <v>0</v>
      </c>
      <c r="K257" s="6">
        <f t="shared" si="30"/>
        <v>350</v>
      </c>
      <c r="M257" s="6">
        <f t="shared" si="29"/>
        <v>350</v>
      </c>
      <c r="P257" s="6"/>
      <c r="R257" s="6"/>
    </row>
    <row r="258" spans="1:18" ht="15" customHeight="1" x14ac:dyDescent="0.3">
      <c r="A258" s="18" t="s">
        <v>63</v>
      </c>
      <c r="B258" s="5" t="s">
        <v>161</v>
      </c>
      <c r="C258" s="5">
        <v>500</v>
      </c>
      <c r="E258" s="6">
        <f t="shared" si="31"/>
        <v>500</v>
      </c>
      <c r="F258" s="6"/>
      <c r="G258" s="6">
        <f t="shared" si="33"/>
        <v>500</v>
      </c>
      <c r="H258" s="35">
        <v>0</v>
      </c>
      <c r="I258" s="21">
        <f t="shared" si="28"/>
        <v>0</v>
      </c>
      <c r="K258" s="6">
        <f t="shared" si="30"/>
        <v>500</v>
      </c>
      <c r="M258" s="6">
        <f t="shared" si="29"/>
        <v>500</v>
      </c>
      <c r="P258" s="6"/>
      <c r="R258" s="6"/>
    </row>
    <row r="259" spans="1:18" ht="15" customHeight="1" x14ac:dyDescent="0.3">
      <c r="A259" s="18" t="s">
        <v>109</v>
      </c>
      <c r="B259" s="5" t="s">
        <v>383</v>
      </c>
      <c r="C259" s="5">
        <v>25000</v>
      </c>
      <c r="E259" s="6">
        <f t="shared" si="31"/>
        <v>25000</v>
      </c>
      <c r="F259" s="6"/>
      <c r="G259" s="6">
        <f t="shared" si="33"/>
        <v>25000</v>
      </c>
      <c r="H259" s="21">
        <v>10000</v>
      </c>
      <c r="I259" s="21">
        <f t="shared" si="28"/>
        <v>40</v>
      </c>
      <c r="K259" s="6">
        <f t="shared" si="30"/>
        <v>25000</v>
      </c>
      <c r="L259" s="7">
        <v>5000</v>
      </c>
      <c r="M259" s="6">
        <f t="shared" si="29"/>
        <v>30000</v>
      </c>
      <c r="P259" s="6"/>
      <c r="R259" s="6"/>
    </row>
    <row r="260" spans="1:18" ht="15" customHeight="1" x14ac:dyDescent="0.3">
      <c r="A260" s="18"/>
      <c r="E260" s="6"/>
      <c r="F260" s="6"/>
      <c r="G260" s="6"/>
      <c r="H260" s="35"/>
      <c r="I260" s="21"/>
      <c r="K260" s="6"/>
      <c r="M260" s="6"/>
      <c r="P260" s="6"/>
      <c r="R260" s="6"/>
    </row>
    <row r="261" spans="1:18" ht="15" customHeight="1" x14ac:dyDescent="0.3">
      <c r="A261" s="25" t="s">
        <v>162</v>
      </c>
      <c r="B261" s="7" t="s">
        <v>163</v>
      </c>
      <c r="C261" s="7">
        <f>SUM(C262+C263)</f>
        <v>1400</v>
      </c>
      <c r="E261" s="4">
        <f t="shared" si="31"/>
        <v>1400</v>
      </c>
      <c r="F261" s="4"/>
      <c r="G261" s="4">
        <f t="shared" si="33"/>
        <v>1400</v>
      </c>
      <c r="H261" s="34">
        <f>SUM(H262:H263)</f>
        <v>298.36</v>
      </c>
      <c r="I261" s="21">
        <f t="shared" si="28"/>
        <v>21.311428571428571</v>
      </c>
      <c r="K261" s="4">
        <f t="shared" si="30"/>
        <v>1400</v>
      </c>
      <c r="M261" s="4">
        <f t="shared" si="29"/>
        <v>1400</v>
      </c>
      <c r="P261" s="6"/>
      <c r="R261" s="6"/>
    </row>
    <row r="262" spans="1:18" ht="15" customHeight="1" x14ac:dyDescent="0.3">
      <c r="A262" s="18" t="s">
        <v>63</v>
      </c>
      <c r="B262" s="5" t="s">
        <v>164</v>
      </c>
      <c r="C262" s="5">
        <v>400</v>
      </c>
      <c r="E262" s="6">
        <f t="shared" si="31"/>
        <v>400</v>
      </c>
      <c r="F262" s="6"/>
      <c r="G262" s="6">
        <f t="shared" si="33"/>
        <v>400</v>
      </c>
      <c r="H262" s="35">
        <v>0</v>
      </c>
      <c r="I262" s="21">
        <f t="shared" si="28"/>
        <v>0</v>
      </c>
      <c r="K262" s="6">
        <f t="shared" si="30"/>
        <v>400</v>
      </c>
      <c r="M262" s="6">
        <f t="shared" si="29"/>
        <v>400</v>
      </c>
      <c r="P262" s="6"/>
      <c r="R262" s="6"/>
    </row>
    <row r="263" spans="1:18" ht="15" customHeight="1" x14ac:dyDescent="0.3">
      <c r="A263" s="18" t="s">
        <v>63</v>
      </c>
      <c r="B263" s="5" t="s">
        <v>364</v>
      </c>
      <c r="C263" s="5">
        <v>1000</v>
      </c>
      <c r="E263" s="6">
        <f t="shared" si="31"/>
        <v>1000</v>
      </c>
      <c r="F263" s="6"/>
      <c r="G263" s="6">
        <f t="shared" si="33"/>
        <v>1000</v>
      </c>
      <c r="H263" s="35">
        <v>298.36</v>
      </c>
      <c r="I263" s="21">
        <f t="shared" si="28"/>
        <v>29.836000000000002</v>
      </c>
      <c r="K263" s="6">
        <f t="shared" si="30"/>
        <v>1000</v>
      </c>
      <c r="M263" s="6">
        <f t="shared" si="29"/>
        <v>1000</v>
      </c>
      <c r="P263" s="6"/>
      <c r="R263" s="6"/>
    </row>
    <row r="264" spans="1:18" ht="15" customHeight="1" x14ac:dyDescent="0.3">
      <c r="A264" s="18"/>
      <c r="E264" s="6"/>
      <c r="F264" s="6"/>
      <c r="G264" s="6"/>
      <c r="H264" s="35"/>
      <c r="I264" s="21"/>
      <c r="K264" s="6"/>
      <c r="M264" s="6"/>
      <c r="P264" s="6"/>
      <c r="R264" s="6"/>
    </row>
    <row r="265" spans="1:18" ht="15" customHeight="1" x14ac:dyDescent="0.3">
      <c r="A265" s="25" t="s">
        <v>165</v>
      </c>
      <c r="B265" s="7" t="s">
        <v>166</v>
      </c>
      <c r="C265" s="7">
        <f>SUM(C266:C268)</f>
        <v>111000</v>
      </c>
      <c r="E265" s="4">
        <f>SUM(E266:E268)</f>
        <v>111000</v>
      </c>
      <c r="F265" s="4"/>
      <c r="G265" s="4">
        <f>SUM(G266:G268)</f>
        <v>111000</v>
      </c>
      <c r="H265" s="36">
        <f>SUM(H266:H268)</f>
        <v>31000</v>
      </c>
      <c r="I265" s="21">
        <f t="shared" si="28"/>
        <v>27.927927927927925</v>
      </c>
      <c r="K265" s="4">
        <f t="shared" si="30"/>
        <v>111000</v>
      </c>
      <c r="M265" s="4">
        <f t="shared" si="29"/>
        <v>111000</v>
      </c>
      <c r="P265" s="6"/>
      <c r="R265" s="6"/>
    </row>
    <row r="266" spans="1:18" ht="15" customHeight="1" x14ac:dyDescent="0.3">
      <c r="A266" s="18" t="s">
        <v>109</v>
      </c>
      <c r="B266" s="5" t="s">
        <v>380</v>
      </c>
      <c r="C266" s="5">
        <v>87000</v>
      </c>
      <c r="E266" s="6">
        <f t="shared" si="31"/>
        <v>87000</v>
      </c>
      <c r="F266" s="6"/>
      <c r="G266" s="6">
        <f t="shared" si="33"/>
        <v>87000</v>
      </c>
      <c r="H266" s="21">
        <v>25000</v>
      </c>
      <c r="I266" s="21">
        <f t="shared" si="28"/>
        <v>28.735632183908045</v>
      </c>
      <c r="K266" s="6">
        <f t="shared" si="30"/>
        <v>87000</v>
      </c>
      <c r="M266" s="6">
        <f t="shared" si="29"/>
        <v>87000</v>
      </c>
      <c r="P266" s="6"/>
      <c r="R266" s="6"/>
    </row>
    <row r="267" spans="1:18" ht="15" customHeight="1" x14ac:dyDescent="0.3">
      <c r="A267" s="18" t="s">
        <v>109</v>
      </c>
      <c r="B267" s="5" t="s">
        <v>381</v>
      </c>
      <c r="C267" s="5">
        <v>23000</v>
      </c>
      <c r="E267" s="6">
        <f t="shared" si="31"/>
        <v>23000</v>
      </c>
      <c r="F267" s="6"/>
      <c r="G267" s="6">
        <f t="shared" si="33"/>
        <v>23000</v>
      </c>
      <c r="H267" s="21">
        <v>6000</v>
      </c>
      <c r="I267" s="21">
        <f t="shared" si="28"/>
        <v>26.086956521739129</v>
      </c>
      <c r="K267" s="6">
        <f t="shared" si="30"/>
        <v>23000</v>
      </c>
      <c r="M267" s="6">
        <f t="shared" si="29"/>
        <v>23000</v>
      </c>
      <c r="P267" s="6"/>
      <c r="R267" s="6"/>
    </row>
    <row r="268" spans="1:18" ht="15" customHeight="1" x14ac:dyDescent="0.3">
      <c r="A268" s="18" t="s">
        <v>109</v>
      </c>
      <c r="B268" s="5" t="s">
        <v>382</v>
      </c>
      <c r="C268" s="5">
        <v>1000</v>
      </c>
      <c r="E268" s="6">
        <f t="shared" si="31"/>
        <v>1000</v>
      </c>
      <c r="F268" s="6"/>
      <c r="G268" s="6">
        <f t="shared" si="33"/>
        <v>1000</v>
      </c>
      <c r="H268" s="35">
        <v>0</v>
      </c>
      <c r="I268" s="21">
        <f t="shared" si="28"/>
        <v>0</v>
      </c>
      <c r="K268" s="6">
        <f t="shared" si="30"/>
        <v>1000</v>
      </c>
      <c r="M268" s="6">
        <f t="shared" si="29"/>
        <v>1000</v>
      </c>
      <c r="P268" s="6"/>
      <c r="R268" s="6"/>
    </row>
    <row r="269" spans="1:18" ht="15" customHeight="1" x14ac:dyDescent="0.3">
      <c r="A269" s="18"/>
      <c r="E269" s="6"/>
      <c r="F269" s="6"/>
      <c r="G269" s="6"/>
      <c r="H269" s="35"/>
      <c r="I269" s="21"/>
      <c r="K269" s="6"/>
      <c r="M269" s="6"/>
      <c r="P269" s="6"/>
      <c r="R269" s="6"/>
    </row>
    <row r="270" spans="1:18" ht="15" customHeight="1" x14ac:dyDescent="0.3">
      <c r="A270" s="25" t="s">
        <v>167</v>
      </c>
      <c r="B270" s="7" t="s">
        <v>168</v>
      </c>
      <c r="C270" s="7">
        <f>SUM(C271:C273)</f>
        <v>345000</v>
      </c>
      <c r="E270" s="4">
        <f t="shared" si="31"/>
        <v>345000</v>
      </c>
      <c r="F270" s="4"/>
      <c r="G270" s="4">
        <f t="shared" si="33"/>
        <v>345000</v>
      </c>
      <c r="H270" s="34">
        <f>SUM(H271:H273)</f>
        <v>80010.070000000007</v>
      </c>
      <c r="I270" s="21">
        <f t="shared" si="28"/>
        <v>23.191324637681163</v>
      </c>
      <c r="K270" s="4">
        <f>K272+K273+K271</f>
        <v>350400</v>
      </c>
      <c r="M270" s="4">
        <f t="shared" ref="M270:M333" si="35">L270+K270</f>
        <v>350400</v>
      </c>
      <c r="P270" s="6"/>
      <c r="R270" s="6"/>
    </row>
    <row r="271" spans="1:18" ht="15" customHeight="1" x14ac:dyDescent="0.3">
      <c r="A271" s="18" t="s">
        <v>109</v>
      </c>
      <c r="B271" s="5" t="s">
        <v>386</v>
      </c>
      <c r="C271" s="5">
        <v>40000</v>
      </c>
      <c r="E271" s="6">
        <f t="shared" si="31"/>
        <v>40000</v>
      </c>
      <c r="F271" s="6"/>
      <c r="G271" s="6">
        <f t="shared" si="33"/>
        <v>40000</v>
      </c>
      <c r="H271" s="35">
        <v>15512.07</v>
      </c>
      <c r="I271" s="21">
        <f t="shared" ref="I271:I339" si="36">H271/G271*100</f>
        <v>38.780175</v>
      </c>
      <c r="K271" s="6">
        <f t="shared" si="30"/>
        <v>40000</v>
      </c>
      <c r="M271" s="6">
        <f t="shared" si="35"/>
        <v>40000</v>
      </c>
      <c r="P271" s="6"/>
      <c r="R271" s="6"/>
    </row>
    <row r="272" spans="1:18" ht="15" customHeight="1" x14ac:dyDescent="0.3">
      <c r="A272" s="18" t="s">
        <v>109</v>
      </c>
      <c r="B272" s="5" t="s">
        <v>385</v>
      </c>
      <c r="C272" s="5">
        <v>132000</v>
      </c>
      <c r="E272" s="6">
        <f t="shared" si="31"/>
        <v>132000</v>
      </c>
      <c r="F272" s="6"/>
      <c r="G272" s="6">
        <f t="shared" si="33"/>
        <v>132000</v>
      </c>
      <c r="H272" s="35">
        <v>64498</v>
      </c>
      <c r="I272" s="21">
        <f t="shared" si="36"/>
        <v>48.86212121212121</v>
      </c>
      <c r="J272" s="5">
        <v>5400</v>
      </c>
      <c r="K272" s="6">
        <f t="shared" si="30"/>
        <v>137400</v>
      </c>
      <c r="M272" s="6">
        <f t="shared" si="35"/>
        <v>137400</v>
      </c>
      <c r="P272" s="6"/>
      <c r="R272" s="6"/>
    </row>
    <row r="273" spans="1:18" ht="15" customHeight="1" x14ac:dyDescent="0.3">
      <c r="A273" s="18" t="s">
        <v>144</v>
      </c>
      <c r="B273" s="49" t="s">
        <v>379</v>
      </c>
      <c r="C273" s="5">
        <v>173000</v>
      </c>
      <c r="E273" s="6">
        <f t="shared" si="31"/>
        <v>173000</v>
      </c>
      <c r="F273" s="6"/>
      <c r="G273" s="6">
        <f t="shared" si="33"/>
        <v>173000</v>
      </c>
      <c r="H273" s="35">
        <v>0</v>
      </c>
      <c r="I273" s="21">
        <f t="shared" si="36"/>
        <v>0</v>
      </c>
      <c r="K273" s="6">
        <f t="shared" si="30"/>
        <v>173000</v>
      </c>
      <c r="M273" s="6">
        <f t="shared" si="35"/>
        <v>173000</v>
      </c>
      <c r="P273" s="6"/>
      <c r="R273" s="6"/>
    </row>
    <row r="274" spans="1:18" ht="15" customHeight="1" x14ac:dyDescent="0.3">
      <c r="A274" s="18"/>
      <c r="E274" s="6"/>
      <c r="F274" s="6"/>
      <c r="G274" s="6"/>
      <c r="H274" s="35"/>
      <c r="I274" s="21"/>
      <c r="K274" s="6"/>
      <c r="M274" s="6"/>
      <c r="P274" s="6"/>
      <c r="R274" s="6"/>
    </row>
    <row r="275" spans="1:18" ht="15" customHeight="1" x14ac:dyDescent="0.3">
      <c r="A275" s="25" t="s">
        <v>169</v>
      </c>
      <c r="B275" s="7" t="s">
        <v>170</v>
      </c>
      <c r="C275" s="7">
        <f t="shared" ref="C275" si="37">C276</f>
        <v>1000</v>
      </c>
      <c r="E275" s="4">
        <f t="shared" si="31"/>
        <v>1000</v>
      </c>
      <c r="F275" s="4"/>
      <c r="G275" s="4">
        <f t="shared" si="33"/>
        <v>1000</v>
      </c>
      <c r="H275" s="36">
        <f>H276</f>
        <v>1000</v>
      </c>
      <c r="I275" s="21">
        <f t="shared" si="36"/>
        <v>100</v>
      </c>
      <c r="K275" s="4">
        <f t="shared" ref="K275:K339" si="38">J275+G275</f>
        <v>1000</v>
      </c>
      <c r="M275" s="4">
        <f t="shared" si="35"/>
        <v>1000</v>
      </c>
      <c r="P275" s="6"/>
      <c r="R275" s="6"/>
    </row>
    <row r="276" spans="1:18" ht="15" customHeight="1" x14ac:dyDescent="0.3">
      <c r="A276" s="18" t="s">
        <v>109</v>
      </c>
      <c r="B276" s="5" t="s">
        <v>384</v>
      </c>
      <c r="C276" s="5">
        <v>1000</v>
      </c>
      <c r="E276" s="6">
        <f t="shared" si="31"/>
        <v>1000</v>
      </c>
      <c r="F276" s="6"/>
      <c r="G276" s="6">
        <f t="shared" si="33"/>
        <v>1000</v>
      </c>
      <c r="H276" s="21">
        <v>1000</v>
      </c>
      <c r="I276" s="21">
        <f t="shared" si="36"/>
        <v>100</v>
      </c>
      <c r="K276" s="6">
        <f t="shared" si="38"/>
        <v>1000</v>
      </c>
      <c r="M276" s="6">
        <f t="shared" si="35"/>
        <v>1000</v>
      </c>
      <c r="P276" s="6"/>
      <c r="R276" s="6"/>
    </row>
    <row r="277" spans="1:18" ht="15" customHeight="1" x14ac:dyDescent="0.3">
      <c r="A277" s="18"/>
      <c r="E277" s="6"/>
      <c r="F277" s="6"/>
      <c r="G277" s="6"/>
      <c r="H277" s="35"/>
      <c r="I277" s="21"/>
      <c r="K277" s="6"/>
      <c r="M277" s="6"/>
      <c r="P277" s="6"/>
      <c r="R277" s="6"/>
    </row>
    <row r="278" spans="1:18" ht="15" customHeight="1" x14ac:dyDescent="0.3">
      <c r="A278" s="25" t="s">
        <v>171</v>
      </c>
      <c r="B278" s="7" t="s">
        <v>172</v>
      </c>
      <c r="C278" s="7">
        <f>SUM(C279:C297)</f>
        <v>83926</v>
      </c>
      <c r="E278" s="4">
        <f>SUM(E279:E297)</f>
        <v>102926</v>
      </c>
      <c r="F278" s="4"/>
      <c r="G278" s="4">
        <f>SUM(G279:G297)</f>
        <v>102926</v>
      </c>
      <c r="H278" s="34">
        <f>SUM(H279:H297)</f>
        <v>20144.95</v>
      </c>
      <c r="I278" s="21">
        <f t="shared" si="36"/>
        <v>19.572265511143929</v>
      </c>
      <c r="K278" s="4">
        <f>SUM(K279:K297)</f>
        <v>97526</v>
      </c>
      <c r="M278" s="4">
        <f t="shared" si="35"/>
        <v>97526</v>
      </c>
      <c r="N278" s="6"/>
      <c r="P278" s="6"/>
      <c r="R278" s="6"/>
    </row>
    <row r="279" spans="1:18" ht="15" customHeight="1" x14ac:dyDescent="0.3">
      <c r="A279" s="18" t="s">
        <v>63</v>
      </c>
      <c r="B279" s="5" t="s">
        <v>173</v>
      </c>
      <c r="C279" s="5">
        <v>1000</v>
      </c>
      <c r="E279" s="6">
        <f t="shared" ref="E279:E347" si="39">D279+C279</f>
        <v>1000</v>
      </c>
      <c r="F279" s="6"/>
      <c r="G279" s="6">
        <f t="shared" si="33"/>
        <v>1000</v>
      </c>
      <c r="H279" s="35">
        <v>200</v>
      </c>
      <c r="I279" s="21">
        <f t="shared" si="36"/>
        <v>20</v>
      </c>
      <c r="K279" s="6">
        <f t="shared" si="38"/>
        <v>1000</v>
      </c>
      <c r="M279" s="6">
        <f t="shared" si="35"/>
        <v>1000</v>
      </c>
      <c r="P279" s="6"/>
      <c r="R279" s="6"/>
    </row>
    <row r="280" spans="1:18" ht="15" customHeight="1" x14ac:dyDescent="0.3">
      <c r="A280" s="18" t="s">
        <v>63</v>
      </c>
      <c r="B280" s="5" t="s">
        <v>174</v>
      </c>
      <c r="C280" s="5">
        <v>10000</v>
      </c>
      <c r="E280" s="6">
        <f t="shared" si="39"/>
        <v>10000</v>
      </c>
      <c r="F280" s="6"/>
      <c r="G280" s="6">
        <f t="shared" si="33"/>
        <v>10000</v>
      </c>
      <c r="H280" s="35">
        <v>2012.88</v>
      </c>
      <c r="I280" s="21">
        <f t="shared" si="36"/>
        <v>20.128800000000002</v>
      </c>
      <c r="J280" s="5">
        <v>-3149</v>
      </c>
      <c r="K280" s="6">
        <f t="shared" si="38"/>
        <v>6851</v>
      </c>
      <c r="M280" s="6">
        <f t="shared" si="35"/>
        <v>6851</v>
      </c>
      <c r="P280" s="6"/>
      <c r="R280" s="6"/>
    </row>
    <row r="281" spans="1:18" ht="15" customHeight="1" x14ac:dyDescent="0.3">
      <c r="A281" s="18" t="s">
        <v>63</v>
      </c>
      <c r="B281" s="5" t="s">
        <v>175</v>
      </c>
      <c r="C281" s="5">
        <v>39000</v>
      </c>
      <c r="E281" s="6">
        <f t="shared" si="39"/>
        <v>39000</v>
      </c>
      <c r="F281" s="6"/>
      <c r="G281" s="6">
        <f t="shared" si="33"/>
        <v>39000</v>
      </c>
      <c r="H281" s="35">
        <v>8.57</v>
      </c>
      <c r="I281" s="21">
        <f t="shared" si="36"/>
        <v>2.1974358974358975E-2</v>
      </c>
      <c r="J281" s="5">
        <v>-5400</v>
      </c>
      <c r="K281" s="6">
        <f t="shared" si="38"/>
        <v>33600</v>
      </c>
      <c r="M281" s="6">
        <f t="shared" si="35"/>
        <v>33600</v>
      </c>
      <c r="P281" s="6"/>
      <c r="R281" s="6"/>
    </row>
    <row r="282" spans="1:18" ht="15" customHeight="1" x14ac:dyDescent="0.3">
      <c r="A282" s="18" t="s">
        <v>63</v>
      </c>
      <c r="B282" s="5" t="s">
        <v>427</v>
      </c>
      <c r="C282" s="6"/>
      <c r="D282" s="5">
        <v>19000</v>
      </c>
      <c r="E282" s="6">
        <f t="shared" si="39"/>
        <v>19000</v>
      </c>
      <c r="F282" s="6"/>
      <c r="G282" s="6">
        <f t="shared" si="33"/>
        <v>19000</v>
      </c>
      <c r="H282" s="35">
        <v>0</v>
      </c>
      <c r="I282" s="21">
        <f t="shared" si="36"/>
        <v>0</v>
      </c>
      <c r="K282" s="6">
        <f t="shared" si="38"/>
        <v>19000</v>
      </c>
      <c r="M282" s="6">
        <f t="shared" si="35"/>
        <v>19000</v>
      </c>
      <c r="N282" s="6"/>
      <c r="P282" s="6"/>
      <c r="R282" s="6"/>
    </row>
    <row r="283" spans="1:18" ht="15" customHeight="1" x14ac:dyDescent="0.3">
      <c r="A283" s="18" t="s">
        <v>63</v>
      </c>
      <c r="B283" s="5" t="s">
        <v>302</v>
      </c>
      <c r="C283" s="5">
        <v>1300</v>
      </c>
      <c r="E283" s="6">
        <f t="shared" si="39"/>
        <v>1300</v>
      </c>
      <c r="F283" s="6"/>
      <c r="G283" s="6">
        <f t="shared" si="33"/>
        <v>1300</v>
      </c>
      <c r="H283" s="35">
        <v>0</v>
      </c>
      <c r="I283" s="21">
        <f t="shared" si="36"/>
        <v>0</v>
      </c>
      <c r="K283" s="6">
        <f t="shared" si="38"/>
        <v>1300</v>
      </c>
      <c r="M283" s="6">
        <f t="shared" si="35"/>
        <v>1300</v>
      </c>
      <c r="P283" s="6"/>
      <c r="R283" s="6"/>
    </row>
    <row r="284" spans="1:18" ht="15" customHeight="1" x14ac:dyDescent="0.3">
      <c r="A284" s="18" t="s">
        <v>109</v>
      </c>
      <c r="B284" s="5" t="s">
        <v>176</v>
      </c>
      <c r="C284" s="5">
        <v>2000</v>
      </c>
      <c r="E284" s="6">
        <f t="shared" si="39"/>
        <v>2000</v>
      </c>
      <c r="F284" s="6"/>
      <c r="G284" s="6">
        <f t="shared" si="33"/>
        <v>2000</v>
      </c>
      <c r="H284" s="35">
        <v>0</v>
      </c>
      <c r="I284" s="21">
        <f t="shared" si="36"/>
        <v>0</v>
      </c>
      <c r="K284" s="6">
        <f t="shared" si="38"/>
        <v>2000</v>
      </c>
      <c r="M284" s="6">
        <f t="shared" si="35"/>
        <v>2000</v>
      </c>
      <c r="P284" s="6"/>
      <c r="R284" s="6"/>
    </row>
    <row r="285" spans="1:18" ht="15" customHeight="1" x14ac:dyDescent="0.3">
      <c r="A285" s="18" t="s">
        <v>109</v>
      </c>
      <c r="B285" s="5" t="s">
        <v>387</v>
      </c>
      <c r="C285" s="5">
        <v>10000</v>
      </c>
      <c r="E285" s="6">
        <f t="shared" si="39"/>
        <v>10000</v>
      </c>
      <c r="F285" s="6"/>
      <c r="G285" s="6">
        <f t="shared" si="33"/>
        <v>10000</v>
      </c>
      <c r="H285" s="35">
        <v>0</v>
      </c>
      <c r="I285" s="21">
        <f t="shared" si="36"/>
        <v>0</v>
      </c>
      <c r="K285" s="6">
        <f t="shared" si="38"/>
        <v>10000</v>
      </c>
      <c r="M285" s="6">
        <f t="shared" si="35"/>
        <v>10000</v>
      </c>
      <c r="P285" s="6"/>
      <c r="R285" s="6"/>
    </row>
    <row r="286" spans="1:18" ht="15" customHeight="1" x14ac:dyDescent="0.3">
      <c r="A286" s="18" t="s">
        <v>109</v>
      </c>
      <c r="B286" s="5" t="s">
        <v>177</v>
      </c>
      <c r="C286" s="5">
        <v>2620</v>
      </c>
      <c r="E286" s="6">
        <f t="shared" si="39"/>
        <v>2620</v>
      </c>
      <c r="F286" s="6"/>
      <c r="G286" s="6">
        <f t="shared" si="33"/>
        <v>2620</v>
      </c>
      <c r="H286" s="35">
        <v>0</v>
      </c>
      <c r="I286" s="21">
        <f t="shared" si="36"/>
        <v>0</v>
      </c>
      <c r="K286" s="6">
        <f t="shared" si="38"/>
        <v>2620</v>
      </c>
      <c r="M286" s="6">
        <f t="shared" si="35"/>
        <v>2620</v>
      </c>
      <c r="P286" s="6"/>
      <c r="R286" s="6"/>
    </row>
    <row r="287" spans="1:18" ht="15" customHeight="1" x14ac:dyDescent="0.3">
      <c r="A287" s="18" t="s">
        <v>109</v>
      </c>
      <c r="B287" s="5" t="s">
        <v>178</v>
      </c>
      <c r="C287" s="5">
        <v>1310</v>
      </c>
      <c r="E287" s="6">
        <f t="shared" si="39"/>
        <v>1310</v>
      </c>
      <c r="F287" s="6"/>
      <c r="G287" s="6">
        <f t="shared" si="33"/>
        <v>1310</v>
      </c>
      <c r="H287" s="35">
        <v>0</v>
      </c>
      <c r="I287" s="21">
        <f t="shared" si="36"/>
        <v>0</v>
      </c>
      <c r="K287" s="6">
        <f t="shared" si="38"/>
        <v>1310</v>
      </c>
      <c r="M287" s="6">
        <f t="shared" si="35"/>
        <v>1310</v>
      </c>
      <c r="P287" s="6"/>
      <c r="R287" s="6"/>
    </row>
    <row r="288" spans="1:18" ht="15" customHeight="1" x14ac:dyDescent="0.3">
      <c r="A288" s="18" t="s">
        <v>109</v>
      </c>
      <c r="B288" s="5" t="s">
        <v>179</v>
      </c>
      <c r="C288" s="5">
        <v>8000</v>
      </c>
      <c r="E288" s="6">
        <f t="shared" si="39"/>
        <v>8000</v>
      </c>
      <c r="F288" s="6"/>
      <c r="G288" s="6">
        <f t="shared" si="33"/>
        <v>8000</v>
      </c>
      <c r="H288" s="21">
        <v>7827</v>
      </c>
      <c r="I288" s="21">
        <f t="shared" si="36"/>
        <v>97.837500000000006</v>
      </c>
      <c r="J288" s="5">
        <v>-173</v>
      </c>
      <c r="K288" s="6">
        <f t="shared" si="38"/>
        <v>7827</v>
      </c>
      <c r="M288" s="6">
        <f t="shared" si="35"/>
        <v>7827</v>
      </c>
      <c r="P288" s="6"/>
      <c r="R288" s="6"/>
    </row>
    <row r="289" spans="1:18" ht="15" customHeight="1" x14ac:dyDescent="0.3">
      <c r="A289" s="18" t="s">
        <v>109</v>
      </c>
      <c r="B289" s="5" t="s">
        <v>263</v>
      </c>
      <c r="C289" s="5">
        <v>4246</v>
      </c>
      <c r="E289" s="6">
        <f t="shared" si="39"/>
        <v>4246</v>
      </c>
      <c r="F289" s="6"/>
      <c r="G289" s="6">
        <f t="shared" si="33"/>
        <v>4246</v>
      </c>
      <c r="H289" s="21">
        <v>4190</v>
      </c>
      <c r="I289" s="21">
        <f t="shared" si="36"/>
        <v>98.681111634479507</v>
      </c>
      <c r="J289" s="5">
        <v>-56</v>
      </c>
      <c r="K289" s="6">
        <f t="shared" si="38"/>
        <v>4190</v>
      </c>
      <c r="M289" s="6">
        <f t="shared" si="35"/>
        <v>4190</v>
      </c>
      <c r="P289" s="6"/>
      <c r="R289" s="6"/>
    </row>
    <row r="290" spans="1:18" ht="15" customHeight="1" x14ac:dyDescent="0.3">
      <c r="A290" s="18" t="s">
        <v>109</v>
      </c>
      <c r="B290" s="5" t="s">
        <v>460</v>
      </c>
      <c r="E290" s="6"/>
      <c r="F290" s="6"/>
      <c r="G290" s="6"/>
      <c r="H290" s="35">
        <v>3957.5</v>
      </c>
      <c r="I290" s="21"/>
      <c r="J290" s="5">
        <v>3958</v>
      </c>
      <c r="K290" s="6">
        <f t="shared" si="38"/>
        <v>3958</v>
      </c>
      <c r="M290" s="6">
        <f t="shared" si="35"/>
        <v>3958</v>
      </c>
      <c r="P290" s="6"/>
      <c r="R290" s="6"/>
    </row>
    <row r="291" spans="1:18" ht="15" customHeight="1" x14ac:dyDescent="0.3">
      <c r="A291" s="18" t="s">
        <v>109</v>
      </c>
      <c r="B291" s="5" t="s">
        <v>180</v>
      </c>
      <c r="C291" s="5">
        <v>350</v>
      </c>
      <c r="E291" s="6">
        <f t="shared" si="39"/>
        <v>350</v>
      </c>
      <c r="F291" s="6"/>
      <c r="G291" s="6">
        <f t="shared" si="33"/>
        <v>350</v>
      </c>
      <c r="H291" s="35">
        <v>0</v>
      </c>
      <c r="I291" s="21">
        <f t="shared" si="36"/>
        <v>0</v>
      </c>
      <c r="K291" s="6">
        <f t="shared" si="38"/>
        <v>350</v>
      </c>
      <c r="M291" s="6">
        <f t="shared" si="35"/>
        <v>350</v>
      </c>
      <c r="P291" s="6"/>
      <c r="R291" s="6"/>
    </row>
    <row r="292" spans="1:18" ht="15" customHeight="1" x14ac:dyDescent="0.3">
      <c r="A292" s="18" t="s">
        <v>109</v>
      </c>
      <c r="B292" s="5" t="s">
        <v>181</v>
      </c>
      <c r="C292" s="5">
        <v>50</v>
      </c>
      <c r="E292" s="6">
        <f t="shared" si="39"/>
        <v>50</v>
      </c>
      <c r="F292" s="6"/>
      <c r="G292" s="6">
        <f t="shared" ref="G292:G365" si="40">F292+E292</f>
        <v>50</v>
      </c>
      <c r="H292" s="35">
        <v>0</v>
      </c>
      <c r="I292" s="21">
        <f t="shared" si="36"/>
        <v>0</v>
      </c>
      <c r="K292" s="6">
        <f t="shared" si="38"/>
        <v>50</v>
      </c>
      <c r="M292" s="6">
        <f t="shared" si="35"/>
        <v>50</v>
      </c>
      <c r="P292" s="6"/>
      <c r="R292" s="6"/>
    </row>
    <row r="293" spans="1:18" ht="15" customHeight="1" x14ac:dyDescent="0.3">
      <c r="A293" s="18" t="s">
        <v>109</v>
      </c>
      <c r="B293" s="5" t="s">
        <v>182</v>
      </c>
      <c r="C293" s="5">
        <v>1500</v>
      </c>
      <c r="E293" s="6">
        <f t="shared" si="39"/>
        <v>1500</v>
      </c>
      <c r="F293" s="6"/>
      <c r="G293" s="6">
        <f t="shared" si="40"/>
        <v>1500</v>
      </c>
      <c r="H293" s="21">
        <v>799</v>
      </c>
      <c r="I293" s="21">
        <f t="shared" si="36"/>
        <v>53.266666666666666</v>
      </c>
      <c r="J293" s="5">
        <v>-700</v>
      </c>
      <c r="K293" s="6">
        <f t="shared" si="38"/>
        <v>800</v>
      </c>
      <c r="M293" s="6">
        <f t="shared" si="35"/>
        <v>800</v>
      </c>
      <c r="P293" s="6"/>
      <c r="R293" s="6"/>
    </row>
    <row r="294" spans="1:18" ht="15" customHeight="1" x14ac:dyDescent="0.3">
      <c r="A294" s="18" t="s">
        <v>109</v>
      </c>
      <c r="B294" s="5" t="s">
        <v>183</v>
      </c>
      <c r="C294" s="5">
        <v>150</v>
      </c>
      <c r="E294" s="6">
        <f t="shared" si="39"/>
        <v>150</v>
      </c>
      <c r="F294" s="6"/>
      <c r="G294" s="6">
        <f t="shared" si="40"/>
        <v>150</v>
      </c>
      <c r="H294" s="21">
        <v>150</v>
      </c>
      <c r="I294" s="21">
        <f t="shared" si="36"/>
        <v>100</v>
      </c>
      <c r="J294" s="5">
        <v>120</v>
      </c>
      <c r="K294" s="6">
        <f t="shared" si="38"/>
        <v>270</v>
      </c>
      <c r="M294" s="6">
        <f t="shared" si="35"/>
        <v>270</v>
      </c>
      <c r="P294" s="6"/>
      <c r="R294" s="6"/>
    </row>
    <row r="295" spans="1:18" ht="15" customHeight="1" x14ac:dyDescent="0.3">
      <c r="A295" s="18" t="s">
        <v>109</v>
      </c>
      <c r="B295" s="5" t="s">
        <v>368</v>
      </c>
      <c r="C295" s="5">
        <v>1000</v>
      </c>
      <c r="E295" s="6">
        <f t="shared" si="39"/>
        <v>1000</v>
      </c>
      <c r="F295" s="6"/>
      <c r="G295" s="6">
        <f t="shared" si="40"/>
        <v>1000</v>
      </c>
      <c r="H295" s="35">
        <v>0</v>
      </c>
      <c r="I295" s="21">
        <f t="shared" si="36"/>
        <v>0</v>
      </c>
      <c r="K295" s="6">
        <f t="shared" si="38"/>
        <v>1000</v>
      </c>
      <c r="M295" s="6">
        <f t="shared" si="35"/>
        <v>1000</v>
      </c>
      <c r="P295" s="6"/>
      <c r="R295" s="6"/>
    </row>
    <row r="296" spans="1:18" ht="15" customHeight="1" x14ac:dyDescent="0.3">
      <c r="A296" s="18" t="s">
        <v>109</v>
      </c>
      <c r="B296" s="5" t="s">
        <v>369</v>
      </c>
      <c r="C296" s="5">
        <v>1000</v>
      </c>
      <c r="E296" s="6">
        <f t="shared" si="39"/>
        <v>1000</v>
      </c>
      <c r="F296" s="6"/>
      <c r="G296" s="6">
        <f t="shared" si="40"/>
        <v>1000</v>
      </c>
      <c r="H296" s="21">
        <v>1000</v>
      </c>
      <c r="I296" s="21">
        <f t="shared" si="36"/>
        <v>100</v>
      </c>
      <c r="K296" s="6">
        <f t="shared" si="38"/>
        <v>1000</v>
      </c>
      <c r="M296" s="6">
        <f t="shared" si="35"/>
        <v>1000</v>
      </c>
      <c r="P296" s="6"/>
      <c r="R296" s="6"/>
    </row>
    <row r="297" spans="1:18" ht="15" customHeight="1" x14ac:dyDescent="0.3">
      <c r="A297" s="18" t="s">
        <v>109</v>
      </c>
      <c r="B297" s="5" t="s">
        <v>367</v>
      </c>
      <c r="C297" s="5">
        <v>400</v>
      </c>
      <c r="E297" s="6">
        <f t="shared" si="39"/>
        <v>400</v>
      </c>
      <c r="F297" s="6"/>
      <c r="G297" s="6">
        <f t="shared" si="40"/>
        <v>400</v>
      </c>
      <c r="H297" s="35">
        <v>0</v>
      </c>
      <c r="I297" s="21">
        <f t="shared" si="36"/>
        <v>0</v>
      </c>
      <c r="K297" s="6">
        <f t="shared" si="38"/>
        <v>400</v>
      </c>
      <c r="M297" s="6">
        <f t="shared" si="35"/>
        <v>400</v>
      </c>
      <c r="P297" s="6"/>
      <c r="R297" s="6"/>
    </row>
    <row r="298" spans="1:18" ht="15" customHeight="1" x14ac:dyDescent="0.3">
      <c r="A298" s="18"/>
      <c r="E298" s="6"/>
      <c r="F298" s="6"/>
      <c r="G298" s="6"/>
      <c r="H298" s="35"/>
      <c r="I298" s="21"/>
      <c r="K298" s="6"/>
      <c r="M298" s="6"/>
      <c r="P298" s="6"/>
    </row>
    <row r="299" spans="1:18" ht="15" customHeight="1" x14ac:dyDescent="0.3">
      <c r="A299" s="25" t="s">
        <v>184</v>
      </c>
      <c r="B299" s="7" t="s">
        <v>185</v>
      </c>
      <c r="C299" s="7">
        <f t="shared" ref="C299" si="41">SUM(C300:C302)</f>
        <v>20819</v>
      </c>
      <c r="E299" s="4">
        <f t="shared" si="39"/>
        <v>20819</v>
      </c>
      <c r="F299" s="4"/>
      <c r="G299" s="4">
        <f t="shared" si="40"/>
        <v>20819</v>
      </c>
      <c r="H299" s="34">
        <f>SUM(H300:H302)</f>
        <v>13123.04</v>
      </c>
      <c r="I299" s="21">
        <f t="shared" si="36"/>
        <v>63.033959364042467</v>
      </c>
      <c r="K299" s="4">
        <f t="shared" si="38"/>
        <v>20819</v>
      </c>
      <c r="M299" s="4">
        <f t="shared" si="35"/>
        <v>20819</v>
      </c>
      <c r="P299" s="6"/>
      <c r="R299" s="6"/>
    </row>
    <row r="300" spans="1:18" ht="15" customHeight="1" x14ac:dyDescent="0.3">
      <c r="A300" s="18" t="s">
        <v>59</v>
      </c>
      <c r="B300" s="5" t="s">
        <v>186</v>
      </c>
      <c r="C300" s="6">
        <v>14888</v>
      </c>
      <c r="E300" s="6">
        <f t="shared" si="39"/>
        <v>14888</v>
      </c>
      <c r="F300" s="6"/>
      <c r="G300" s="6">
        <f t="shared" si="40"/>
        <v>14888</v>
      </c>
      <c r="H300" s="35">
        <v>9628.36</v>
      </c>
      <c r="I300" s="21">
        <f t="shared" si="36"/>
        <v>64.671950564212793</v>
      </c>
      <c r="K300" s="6">
        <f t="shared" si="38"/>
        <v>14888</v>
      </c>
      <c r="M300" s="6">
        <f t="shared" si="35"/>
        <v>14888</v>
      </c>
      <c r="P300" s="6"/>
      <c r="R300" s="6"/>
    </row>
    <row r="301" spans="1:18" ht="15" customHeight="1" x14ac:dyDescent="0.3">
      <c r="A301" s="18" t="s">
        <v>61</v>
      </c>
      <c r="B301" s="5" t="s">
        <v>62</v>
      </c>
      <c r="C301" s="6">
        <v>5211</v>
      </c>
      <c r="E301" s="6">
        <f t="shared" si="39"/>
        <v>5211</v>
      </c>
      <c r="F301" s="6"/>
      <c r="G301" s="6">
        <f t="shared" si="40"/>
        <v>5211</v>
      </c>
      <c r="H301" s="35">
        <v>2957.57</v>
      </c>
      <c r="I301" s="21">
        <f t="shared" si="36"/>
        <v>56.756284782191521</v>
      </c>
      <c r="K301" s="6">
        <f t="shared" si="38"/>
        <v>5211</v>
      </c>
      <c r="M301" s="6">
        <f t="shared" si="35"/>
        <v>5211</v>
      </c>
      <c r="P301" s="6"/>
      <c r="R301" s="6"/>
    </row>
    <row r="302" spans="1:18" ht="15" customHeight="1" x14ac:dyDescent="0.3">
      <c r="A302" s="18" t="s">
        <v>63</v>
      </c>
      <c r="B302" s="5" t="s">
        <v>64</v>
      </c>
      <c r="C302" s="5">
        <v>720</v>
      </c>
      <c r="E302" s="6">
        <f t="shared" si="39"/>
        <v>720</v>
      </c>
      <c r="F302" s="6"/>
      <c r="G302" s="6">
        <f t="shared" si="40"/>
        <v>720</v>
      </c>
      <c r="H302" s="35">
        <v>537.11</v>
      </c>
      <c r="I302" s="21">
        <f t="shared" si="36"/>
        <v>74.598611111111111</v>
      </c>
      <c r="K302" s="6">
        <f t="shared" si="38"/>
        <v>720</v>
      </c>
      <c r="M302" s="6">
        <f t="shared" si="35"/>
        <v>720</v>
      </c>
      <c r="P302" s="6"/>
      <c r="R302" s="6"/>
    </row>
    <row r="303" spans="1:18" ht="15" customHeight="1" x14ac:dyDescent="0.3">
      <c r="A303" s="18"/>
      <c r="E303" s="6"/>
      <c r="F303" s="6"/>
      <c r="G303" s="6"/>
      <c r="H303" s="35"/>
      <c r="I303" s="21"/>
      <c r="K303" s="6"/>
      <c r="M303" s="6"/>
      <c r="P303" s="6"/>
      <c r="R303" s="6"/>
    </row>
    <row r="304" spans="1:18" ht="15" customHeight="1" x14ac:dyDescent="0.3">
      <c r="A304" s="25" t="s">
        <v>187</v>
      </c>
      <c r="B304" s="7" t="s">
        <v>188</v>
      </c>
      <c r="C304" s="7">
        <f>SUM(C305:C315)</f>
        <v>897821</v>
      </c>
      <c r="E304" s="4">
        <f t="shared" si="39"/>
        <v>897821</v>
      </c>
      <c r="F304" s="4"/>
      <c r="G304" s="4">
        <f>SUM(G305:G315)</f>
        <v>897821</v>
      </c>
      <c r="H304" s="34">
        <f>SUM(H305:H315)</f>
        <v>414440.16000000003</v>
      </c>
      <c r="I304" s="21">
        <f t="shared" si="36"/>
        <v>46.160666769879519</v>
      </c>
      <c r="K304" s="4">
        <f>SUM(K305:K315)</f>
        <v>892821</v>
      </c>
      <c r="M304" s="4">
        <f>SUM(M305:M315)</f>
        <v>889493</v>
      </c>
      <c r="N304" s="6"/>
      <c r="P304" s="6"/>
      <c r="R304" s="6"/>
    </row>
    <row r="305" spans="1:18" ht="15" customHeight="1" x14ac:dyDescent="0.3">
      <c r="A305" s="18" t="s">
        <v>144</v>
      </c>
      <c r="B305" s="5" t="s">
        <v>286</v>
      </c>
      <c r="C305" s="5">
        <v>59041</v>
      </c>
      <c r="E305" s="6">
        <f t="shared" si="39"/>
        <v>59041</v>
      </c>
      <c r="F305" s="6"/>
      <c r="G305" s="6">
        <f t="shared" si="40"/>
        <v>59041</v>
      </c>
      <c r="H305" s="21">
        <v>28848</v>
      </c>
      <c r="I305" s="21">
        <f t="shared" si="36"/>
        <v>48.860961027082872</v>
      </c>
      <c r="K305" s="6">
        <f t="shared" si="38"/>
        <v>59041</v>
      </c>
      <c r="M305" s="6">
        <f t="shared" si="35"/>
        <v>59041</v>
      </c>
      <c r="P305" s="6"/>
      <c r="R305" s="6"/>
    </row>
    <row r="306" spans="1:18" ht="15" customHeight="1" x14ac:dyDescent="0.3">
      <c r="A306" s="18" t="s">
        <v>144</v>
      </c>
      <c r="B306" s="5" t="s">
        <v>287</v>
      </c>
      <c r="C306" s="5">
        <v>67788</v>
      </c>
      <c r="E306" s="6">
        <f t="shared" si="39"/>
        <v>67788</v>
      </c>
      <c r="F306" s="6"/>
      <c r="G306" s="6">
        <f t="shared" si="40"/>
        <v>67788</v>
      </c>
      <c r="H306" s="21">
        <v>33124</v>
      </c>
      <c r="I306" s="21">
        <f t="shared" si="36"/>
        <v>48.864105741429157</v>
      </c>
      <c r="K306" s="6">
        <f t="shared" si="38"/>
        <v>67788</v>
      </c>
      <c r="M306" s="6">
        <f t="shared" si="35"/>
        <v>67788</v>
      </c>
      <c r="P306" s="6"/>
      <c r="R306" s="6"/>
    </row>
    <row r="307" spans="1:18" ht="15" customHeight="1" x14ac:dyDescent="0.3">
      <c r="A307" s="18" t="s">
        <v>144</v>
      </c>
      <c r="B307" s="5" t="s">
        <v>36</v>
      </c>
      <c r="C307" s="5">
        <v>200</v>
      </c>
      <c r="E307" s="6">
        <f t="shared" si="39"/>
        <v>200</v>
      </c>
      <c r="F307" s="6"/>
      <c r="G307" s="6">
        <f t="shared" si="40"/>
        <v>200</v>
      </c>
      <c r="H307" s="35">
        <v>0</v>
      </c>
      <c r="I307" s="21">
        <f t="shared" si="36"/>
        <v>0</v>
      </c>
      <c r="K307" s="6">
        <f t="shared" si="38"/>
        <v>200</v>
      </c>
      <c r="M307" s="6">
        <f t="shared" si="35"/>
        <v>200</v>
      </c>
      <c r="P307" s="6"/>
      <c r="R307" s="6"/>
    </row>
    <row r="308" spans="1:18" ht="15" customHeight="1" x14ac:dyDescent="0.3">
      <c r="A308" s="18" t="s">
        <v>59</v>
      </c>
      <c r="B308" s="5" t="s">
        <v>60</v>
      </c>
      <c r="C308" s="5">
        <v>448805</v>
      </c>
      <c r="E308" s="6">
        <f t="shared" si="39"/>
        <v>448805</v>
      </c>
      <c r="F308" s="6"/>
      <c r="G308" s="6">
        <f t="shared" si="40"/>
        <v>448805</v>
      </c>
      <c r="H308" s="35">
        <v>229567.78</v>
      </c>
      <c r="I308" s="21">
        <f t="shared" si="36"/>
        <v>51.150896268980958</v>
      </c>
      <c r="J308" s="5">
        <v>-2816</v>
      </c>
      <c r="K308" s="6">
        <f t="shared" si="38"/>
        <v>445989</v>
      </c>
      <c r="M308" s="6">
        <f t="shared" si="35"/>
        <v>445989</v>
      </c>
      <c r="P308" s="6"/>
      <c r="R308" s="6"/>
    </row>
    <row r="309" spans="1:18" ht="15" customHeight="1" x14ac:dyDescent="0.3">
      <c r="A309" s="18" t="s">
        <v>61</v>
      </c>
      <c r="B309" s="5" t="s">
        <v>62</v>
      </c>
      <c r="C309" s="5">
        <v>153400</v>
      </c>
      <c r="E309" s="6">
        <f t="shared" si="39"/>
        <v>153400</v>
      </c>
      <c r="F309" s="6"/>
      <c r="G309" s="6">
        <f t="shared" si="40"/>
        <v>153400</v>
      </c>
      <c r="H309" s="35">
        <v>71793.66</v>
      </c>
      <c r="I309" s="21">
        <f t="shared" si="36"/>
        <v>46.801603650586706</v>
      </c>
      <c r="K309" s="6">
        <f t="shared" si="38"/>
        <v>153400</v>
      </c>
      <c r="M309" s="6">
        <f t="shared" si="35"/>
        <v>153400</v>
      </c>
      <c r="P309" s="6"/>
      <c r="R309" s="6"/>
    </row>
    <row r="310" spans="1:18" ht="15" customHeight="1" x14ac:dyDescent="0.3">
      <c r="A310" s="18" t="s">
        <v>63</v>
      </c>
      <c r="B310" s="5" t="s">
        <v>64</v>
      </c>
      <c r="C310" s="5">
        <v>100422</v>
      </c>
      <c r="E310" s="6">
        <f t="shared" si="39"/>
        <v>100422</v>
      </c>
      <c r="F310" s="6"/>
      <c r="G310" s="6">
        <f t="shared" si="40"/>
        <v>100422</v>
      </c>
      <c r="H310" s="21">
        <v>46662.2</v>
      </c>
      <c r="I310" s="21">
        <f t="shared" si="36"/>
        <v>46.4661130031268</v>
      </c>
      <c r="K310" s="6">
        <f t="shared" si="38"/>
        <v>100422</v>
      </c>
      <c r="L310" s="7">
        <v>-3328</v>
      </c>
      <c r="M310" s="6">
        <f t="shared" si="35"/>
        <v>97094</v>
      </c>
      <c r="P310" s="6"/>
      <c r="R310" s="6"/>
    </row>
    <row r="311" spans="1:18" ht="15" customHeight="1" x14ac:dyDescent="0.3">
      <c r="A311" s="18" t="s">
        <v>109</v>
      </c>
      <c r="B311" s="5" t="s">
        <v>433</v>
      </c>
      <c r="E311" s="6"/>
      <c r="F311" s="6"/>
      <c r="G311" s="6"/>
      <c r="H311" s="21">
        <v>2016</v>
      </c>
      <c r="I311" s="21"/>
      <c r="J311" s="5">
        <v>2016</v>
      </c>
      <c r="K311" s="6">
        <f t="shared" si="38"/>
        <v>2016</v>
      </c>
      <c r="M311" s="6">
        <f t="shared" si="35"/>
        <v>2016</v>
      </c>
      <c r="P311" s="6"/>
      <c r="R311" s="6"/>
    </row>
    <row r="312" spans="1:18" ht="15" customHeight="1" x14ac:dyDescent="0.3">
      <c r="A312" s="18" t="s">
        <v>109</v>
      </c>
      <c r="B312" s="5" t="s">
        <v>111</v>
      </c>
      <c r="E312" s="6"/>
      <c r="F312" s="6"/>
      <c r="G312" s="6"/>
      <c r="H312" s="21">
        <v>791.75</v>
      </c>
      <c r="I312" s="21"/>
      <c r="J312" s="5">
        <v>800</v>
      </c>
      <c r="K312" s="6">
        <f t="shared" si="38"/>
        <v>800</v>
      </c>
      <c r="M312" s="6">
        <f t="shared" si="35"/>
        <v>800</v>
      </c>
      <c r="P312" s="6"/>
      <c r="R312" s="6"/>
    </row>
    <row r="313" spans="1:18" ht="15" customHeight="1" x14ac:dyDescent="0.3">
      <c r="A313" s="18" t="s">
        <v>144</v>
      </c>
      <c r="B313" s="5" t="s">
        <v>190</v>
      </c>
      <c r="C313" s="5">
        <v>15165</v>
      </c>
      <c r="E313" s="6">
        <f t="shared" si="39"/>
        <v>15165</v>
      </c>
      <c r="F313" s="6"/>
      <c r="G313" s="6">
        <f t="shared" si="40"/>
        <v>15165</v>
      </c>
      <c r="H313" s="35">
        <v>102.29</v>
      </c>
      <c r="I313" s="21">
        <f t="shared" si="36"/>
        <v>0.67451368282228819</v>
      </c>
      <c r="K313" s="6">
        <f t="shared" si="38"/>
        <v>15165</v>
      </c>
      <c r="M313" s="6">
        <f t="shared" si="35"/>
        <v>15165</v>
      </c>
      <c r="P313" s="6"/>
      <c r="R313" s="6"/>
    </row>
    <row r="314" spans="1:18" ht="15" customHeight="1" x14ac:dyDescent="0.3">
      <c r="A314" s="18" t="s">
        <v>63</v>
      </c>
      <c r="B314" s="5" t="s">
        <v>365</v>
      </c>
      <c r="C314" s="5">
        <v>3000</v>
      </c>
      <c r="E314" s="6">
        <f t="shared" si="39"/>
        <v>3000</v>
      </c>
      <c r="F314" s="6"/>
      <c r="G314" s="6">
        <f t="shared" si="40"/>
        <v>3000</v>
      </c>
      <c r="H314" s="35">
        <v>1534.48</v>
      </c>
      <c r="I314" s="21">
        <f t="shared" si="36"/>
        <v>51.149333333333338</v>
      </c>
      <c r="K314" s="6">
        <f t="shared" si="38"/>
        <v>3000</v>
      </c>
      <c r="M314" s="6">
        <f t="shared" si="35"/>
        <v>3000</v>
      </c>
      <c r="P314" s="6"/>
      <c r="R314" s="6"/>
    </row>
    <row r="315" spans="1:18" ht="15" customHeight="1" x14ac:dyDescent="0.3">
      <c r="A315" s="18" t="s">
        <v>63</v>
      </c>
      <c r="B315" s="5" t="s">
        <v>191</v>
      </c>
      <c r="C315" s="5">
        <v>50000</v>
      </c>
      <c r="E315" s="6">
        <f t="shared" si="39"/>
        <v>50000</v>
      </c>
      <c r="F315" s="6"/>
      <c r="G315" s="6">
        <f t="shared" si="40"/>
        <v>50000</v>
      </c>
      <c r="H315" s="35">
        <v>0</v>
      </c>
      <c r="I315" s="21">
        <f t="shared" si="36"/>
        <v>0</v>
      </c>
      <c r="J315" s="5">
        <v>-5000</v>
      </c>
      <c r="K315" s="6">
        <f t="shared" si="38"/>
        <v>45000</v>
      </c>
      <c r="M315" s="6">
        <f t="shared" si="35"/>
        <v>45000</v>
      </c>
      <c r="P315" s="6"/>
      <c r="R315" s="6"/>
    </row>
    <row r="316" spans="1:18" ht="15" customHeight="1" x14ac:dyDescent="0.3">
      <c r="A316" s="18"/>
      <c r="E316" s="6"/>
      <c r="F316" s="6"/>
      <c r="G316" s="6"/>
      <c r="H316" s="35"/>
      <c r="I316" s="21"/>
      <c r="K316" s="6"/>
      <c r="M316" s="6"/>
      <c r="P316" s="6"/>
    </row>
    <row r="317" spans="1:18" ht="15" customHeight="1" x14ac:dyDescent="0.3">
      <c r="A317" s="25" t="s">
        <v>192</v>
      </c>
      <c r="B317" s="7" t="s">
        <v>193</v>
      </c>
      <c r="C317" s="7">
        <f>SUM(C318:C362)</f>
        <v>2582723</v>
      </c>
      <c r="E317" s="4">
        <f t="shared" si="39"/>
        <v>2582723</v>
      </c>
      <c r="F317" s="4"/>
      <c r="G317" s="4">
        <f>SUM(G318:G362)</f>
        <v>2582723</v>
      </c>
      <c r="H317" s="36">
        <f>SUM(H318:H362)</f>
        <v>964304.12999999977</v>
      </c>
      <c r="I317" s="21">
        <f t="shared" si="36"/>
        <v>37.336722908341301</v>
      </c>
      <c r="K317" s="4">
        <f>SUM(K318:K362)</f>
        <v>2587723</v>
      </c>
      <c r="M317" s="4">
        <f>SUM(M318:M362)</f>
        <v>2589723</v>
      </c>
      <c r="N317" s="6"/>
      <c r="P317" s="6"/>
      <c r="R317" s="6"/>
    </row>
    <row r="318" spans="1:18" ht="15" customHeight="1" x14ac:dyDescent="0.3">
      <c r="A318" s="39" t="s">
        <v>144</v>
      </c>
      <c r="B318" s="8" t="s">
        <v>194</v>
      </c>
      <c r="C318" s="5">
        <v>725785</v>
      </c>
      <c r="E318" s="6">
        <f t="shared" si="39"/>
        <v>725785</v>
      </c>
      <c r="F318" s="6"/>
      <c r="G318" s="6">
        <f t="shared" si="40"/>
        <v>725785</v>
      </c>
      <c r="H318" s="21">
        <v>317985.86</v>
      </c>
      <c r="I318" s="21">
        <f t="shared" si="36"/>
        <v>43.812680063655215</v>
      </c>
      <c r="K318" s="6">
        <f t="shared" si="38"/>
        <v>725785</v>
      </c>
      <c r="M318" s="6">
        <f t="shared" si="35"/>
        <v>725785</v>
      </c>
      <c r="P318" s="6"/>
      <c r="R318" s="6"/>
    </row>
    <row r="319" spans="1:18" ht="15" customHeight="1" x14ac:dyDescent="0.3">
      <c r="A319" s="18" t="s">
        <v>144</v>
      </c>
      <c r="B319" s="5" t="s">
        <v>288</v>
      </c>
      <c r="C319" s="5">
        <v>300</v>
      </c>
      <c r="E319" s="6">
        <f t="shared" si="39"/>
        <v>300</v>
      </c>
      <c r="F319" s="6"/>
      <c r="G319" s="6">
        <f t="shared" si="40"/>
        <v>300</v>
      </c>
      <c r="H319" s="21">
        <v>202.22</v>
      </c>
      <c r="I319" s="21">
        <f t="shared" si="36"/>
        <v>67.406666666666666</v>
      </c>
      <c r="K319" s="6">
        <f t="shared" si="38"/>
        <v>300</v>
      </c>
      <c r="M319" s="6">
        <f t="shared" si="35"/>
        <v>300</v>
      </c>
      <c r="P319" s="6"/>
      <c r="R319" s="6"/>
    </row>
    <row r="320" spans="1:18" ht="15" customHeight="1" x14ac:dyDescent="0.3">
      <c r="A320" s="18" t="s">
        <v>144</v>
      </c>
      <c r="B320" s="5" t="s">
        <v>289</v>
      </c>
      <c r="C320" s="5">
        <v>9200</v>
      </c>
      <c r="E320" s="6">
        <f t="shared" si="39"/>
        <v>9200</v>
      </c>
      <c r="F320" s="6"/>
      <c r="G320" s="6">
        <f t="shared" si="40"/>
        <v>9200</v>
      </c>
      <c r="H320" s="21">
        <v>0</v>
      </c>
      <c r="I320" s="21">
        <f t="shared" si="36"/>
        <v>0</v>
      </c>
      <c r="K320" s="6">
        <f t="shared" si="38"/>
        <v>9200</v>
      </c>
      <c r="M320" s="6">
        <f t="shared" si="35"/>
        <v>9200</v>
      </c>
      <c r="P320" s="6"/>
      <c r="R320" s="6"/>
    </row>
    <row r="321" spans="1:18" ht="15" customHeight="1" x14ac:dyDescent="0.3">
      <c r="A321" s="18" t="s">
        <v>144</v>
      </c>
      <c r="B321" s="5" t="s">
        <v>290</v>
      </c>
      <c r="C321" s="5">
        <v>10144</v>
      </c>
      <c r="E321" s="6">
        <f t="shared" si="39"/>
        <v>10144</v>
      </c>
      <c r="F321" s="6"/>
      <c r="G321" s="6">
        <f t="shared" si="40"/>
        <v>10144</v>
      </c>
      <c r="H321" s="21">
        <v>2844.61</v>
      </c>
      <c r="I321" s="21">
        <f t="shared" si="36"/>
        <v>28.042291009463721</v>
      </c>
      <c r="K321" s="6">
        <f t="shared" si="38"/>
        <v>10144</v>
      </c>
      <c r="M321" s="6">
        <f t="shared" si="35"/>
        <v>10144</v>
      </c>
      <c r="P321" s="6"/>
      <c r="R321" s="6"/>
    </row>
    <row r="322" spans="1:18" ht="15" customHeight="1" x14ac:dyDescent="0.3">
      <c r="A322" s="18" t="s">
        <v>144</v>
      </c>
      <c r="B322" s="5" t="s">
        <v>291</v>
      </c>
      <c r="C322" s="5">
        <v>37914</v>
      </c>
      <c r="E322" s="6">
        <f t="shared" si="39"/>
        <v>37914</v>
      </c>
      <c r="F322" s="6"/>
      <c r="G322" s="6">
        <f t="shared" si="40"/>
        <v>37914</v>
      </c>
      <c r="H322" s="21">
        <v>11657.46</v>
      </c>
      <c r="I322" s="21">
        <f t="shared" si="36"/>
        <v>30.747111884791895</v>
      </c>
      <c r="K322" s="6">
        <f t="shared" si="38"/>
        <v>37914</v>
      </c>
      <c r="L322" s="7">
        <v>2000</v>
      </c>
      <c r="M322" s="6">
        <f t="shared" si="35"/>
        <v>39914</v>
      </c>
      <c r="P322" s="6"/>
      <c r="R322" s="6"/>
    </row>
    <row r="323" spans="1:18" ht="15" customHeight="1" x14ac:dyDescent="0.3">
      <c r="A323" s="18" t="s">
        <v>144</v>
      </c>
      <c r="B323" s="5" t="s">
        <v>292</v>
      </c>
      <c r="C323" s="5">
        <v>144087</v>
      </c>
      <c r="E323" s="6">
        <f t="shared" si="39"/>
        <v>144087</v>
      </c>
      <c r="F323" s="6"/>
      <c r="G323" s="6">
        <f t="shared" si="40"/>
        <v>144087</v>
      </c>
      <c r="H323" s="21">
        <v>69016.33</v>
      </c>
      <c r="I323" s="21">
        <f t="shared" si="36"/>
        <v>47.899067924240221</v>
      </c>
      <c r="K323" s="6">
        <f t="shared" si="38"/>
        <v>144087</v>
      </c>
      <c r="M323" s="6">
        <f t="shared" si="35"/>
        <v>144087</v>
      </c>
      <c r="P323" s="6"/>
      <c r="R323" s="6"/>
    </row>
    <row r="324" spans="1:18" ht="15" customHeight="1" x14ac:dyDescent="0.3">
      <c r="A324" s="18" t="s">
        <v>144</v>
      </c>
      <c r="B324" s="5" t="s">
        <v>195</v>
      </c>
      <c r="C324" s="5">
        <v>400</v>
      </c>
      <c r="E324" s="6">
        <f t="shared" si="39"/>
        <v>400</v>
      </c>
      <c r="F324" s="6"/>
      <c r="G324" s="6">
        <f t="shared" si="40"/>
        <v>400</v>
      </c>
      <c r="H324" s="21">
        <v>0</v>
      </c>
      <c r="I324" s="21">
        <f t="shared" si="36"/>
        <v>0</v>
      </c>
      <c r="K324" s="6">
        <f t="shared" si="38"/>
        <v>400</v>
      </c>
      <c r="M324" s="6">
        <f t="shared" si="35"/>
        <v>400</v>
      </c>
      <c r="P324" s="6"/>
      <c r="R324" s="6"/>
    </row>
    <row r="325" spans="1:18" ht="15" customHeight="1" x14ac:dyDescent="0.3">
      <c r="A325" s="18" t="s">
        <v>144</v>
      </c>
      <c r="B325" s="5" t="s">
        <v>196</v>
      </c>
      <c r="C325" s="5">
        <v>1000</v>
      </c>
      <c r="E325" s="6">
        <f t="shared" si="39"/>
        <v>1000</v>
      </c>
      <c r="F325" s="6"/>
      <c r="G325" s="6">
        <f t="shared" si="40"/>
        <v>1000</v>
      </c>
      <c r="H325" s="21">
        <v>0</v>
      </c>
      <c r="I325" s="21">
        <f t="shared" si="36"/>
        <v>0</v>
      </c>
      <c r="K325" s="6">
        <f t="shared" si="38"/>
        <v>1000</v>
      </c>
      <c r="M325" s="6">
        <f t="shared" si="35"/>
        <v>1000</v>
      </c>
      <c r="P325" s="6"/>
      <c r="R325" s="6"/>
    </row>
    <row r="326" spans="1:18" ht="15" customHeight="1" x14ac:dyDescent="0.3">
      <c r="A326" s="18" t="s">
        <v>144</v>
      </c>
      <c r="B326" s="5" t="s">
        <v>328</v>
      </c>
      <c r="C326" s="5">
        <v>55440</v>
      </c>
      <c r="E326" s="6">
        <f t="shared" si="39"/>
        <v>55440</v>
      </c>
      <c r="F326" s="6"/>
      <c r="G326" s="6">
        <f t="shared" si="40"/>
        <v>55440</v>
      </c>
      <c r="H326" s="21">
        <v>27923.31</v>
      </c>
      <c r="I326" s="21">
        <f t="shared" si="36"/>
        <v>50.366720779220785</v>
      </c>
      <c r="K326" s="6">
        <f t="shared" si="38"/>
        <v>55440</v>
      </c>
      <c r="M326" s="6">
        <f t="shared" si="35"/>
        <v>55440</v>
      </c>
      <c r="P326" s="6"/>
      <c r="R326" s="6"/>
    </row>
    <row r="327" spans="1:18" ht="15" customHeight="1" x14ac:dyDescent="0.3">
      <c r="A327" s="18" t="s">
        <v>144</v>
      </c>
      <c r="B327" s="5" t="s">
        <v>293</v>
      </c>
      <c r="C327" s="5">
        <v>4000</v>
      </c>
      <c r="E327" s="6">
        <f t="shared" si="39"/>
        <v>4000</v>
      </c>
      <c r="F327" s="6"/>
      <c r="G327" s="6">
        <f t="shared" si="40"/>
        <v>4000</v>
      </c>
      <c r="H327" s="21">
        <v>0</v>
      </c>
      <c r="I327" s="21">
        <f t="shared" si="36"/>
        <v>0</v>
      </c>
      <c r="K327" s="6">
        <f t="shared" si="38"/>
        <v>4000</v>
      </c>
      <c r="M327" s="6">
        <f t="shared" si="35"/>
        <v>4000</v>
      </c>
      <c r="P327" s="6"/>
      <c r="R327" s="6"/>
    </row>
    <row r="328" spans="1:18" ht="15" customHeight="1" x14ac:dyDescent="0.3">
      <c r="A328" s="18" t="s">
        <v>144</v>
      </c>
      <c r="B328" s="5" t="s">
        <v>266</v>
      </c>
      <c r="C328" s="5">
        <v>8850</v>
      </c>
      <c r="E328" s="6">
        <f t="shared" si="39"/>
        <v>8850</v>
      </c>
      <c r="F328" s="6"/>
      <c r="G328" s="6">
        <f t="shared" si="40"/>
        <v>8850</v>
      </c>
      <c r="H328" s="21">
        <v>8700</v>
      </c>
      <c r="I328" s="21">
        <f t="shared" si="36"/>
        <v>98.305084745762713</v>
      </c>
      <c r="K328" s="6">
        <f t="shared" si="38"/>
        <v>8850</v>
      </c>
      <c r="M328" s="6">
        <f t="shared" si="35"/>
        <v>8850</v>
      </c>
      <c r="P328" s="6"/>
      <c r="R328" s="6"/>
    </row>
    <row r="329" spans="1:18" ht="15" customHeight="1" x14ac:dyDescent="0.3">
      <c r="A329" s="18" t="s">
        <v>144</v>
      </c>
      <c r="B329" s="5" t="s">
        <v>197</v>
      </c>
      <c r="C329" s="5">
        <v>1000</v>
      </c>
      <c r="E329" s="6">
        <f t="shared" si="39"/>
        <v>1000</v>
      </c>
      <c r="F329" s="6"/>
      <c r="G329" s="6">
        <f t="shared" si="40"/>
        <v>1000</v>
      </c>
      <c r="H329" s="21">
        <v>231</v>
      </c>
      <c r="I329" s="21">
        <f t="shared" si="36"/>
        <v>23.1</v>
      </c>
      <c r="K329" s="6">
        <f t="shared" si="38"/>
        <v>1000</v>
      </c>
      <c r="M329" s="6">
        <f t="shared" si="35"/>
        <v>1000</v>
      </c>
      <c r="P329" s="6"/>
      <c r="R329" s="6"/>
    </row>
    <row r="330" spans="1:18" ht="15" customHeight="1" x14ac:dyDescent="0.3">
      <c r="A330" s="18" t="s">
        <v>144</v>
      </c>
      <c r="B330" s="5" t="s">
        <v>355</v>
      </c>
      <c r="C330" s="5">
        <v>130000</v>
      </c>
      <c r="E330" s="6">
        <f t="shared" si="39"/>
        <v>130000</v>
      </c>
      <c r="F330" s="6"/>
      <c r="G330" s="6">
        <f t="shared" si="40"/>
        <v>130000</v>
      </c>
      <c r="H330" s="21">
        <v>13612.8</v>
      </c>
      <c r="I330" s="21">
        <f t="shared" si="36"/>
        <v>10.471384615384615</v>
      </c>
      <c r="K330" s="6">
        <f t="shared" si="38"/>
        <v>130000</v>
      </c>
      <c r="M330" s="6">
        <f t="shared" si="35"/>
        <v>130000</v>
      </c>
      <c r="P330" s="6"/>
      <c r="R330" s="6"/>
    </row>
    <row r="331" spans="1:18" ht="15" customHeight="1" x14ac:dyDescent="0.3">
      <c r="A331" s="18" t="s">
        <v>356</v>
      </c>
      <c r="B331" s="5" t="s">
        <v>267</v>
      </c>
      <c r="C331" s="5">
        <v>2700</v>
      </c>
      <c r="E331" s="6">
        <f t="shared" si="39"/>
        <v>2700</v>
      </c>
      <c r="F331" s="6"/>
      <c r="G331" s="6">
        <f t="shared" si="40"/>
        <v>2700</v>
      </c>
      <c r="H331" s="21">
        <v>0</v>
      </c>
      <c r="I331" s="21">
        <f t="shared" si="36"/>
        <v>0</v>
      </c>
      <c r="K331" s="6">
        <f t="shared" si="38"/>
        <v>2700</v>
      </c>
      <c r="M331" s="6">
        <f t="shared" si="35"/>
        <v>2700</v>
      </c>
      <c r="P331" s="6"/>
      <c r="R331" s="6"/>
    </row>
    <row r="332" spans="1:18" ht="15" customHeight="1" x14ac:dyDescent="0.3">
      <c r="A332" s="18" t="s">
        <v>144</v>
      </c>
      <c r="B332" s="5" t="s">
        <v>326</v>
      </c>
      <c r="C332" s="5">
        <v>158100</v>
      </c>
      <c r="E332" s="6">
        <f t="shared" si="39"/>
        <v>158100</v>
      </c>
      <c r="F332" s="6"/>
      <c r="G332" s="6">
        <f t="shared" si="40"/>
        <v>158100</v>
      </c>
      <c r="H332" s="21">
        <v>39042.71</v>
      </c>
      <c r="I332" s="21">
        <f t="shared" si="36"/>
        <v>24.69494623655914</v>
      </c>
      <c r="K332" s="6">
        <f t="shared" si="38"/>
        <v>158100</v>
      </c>
      <c r="M332" s="6">
        <f t="shared" si="35"/>
        <v>158100</v>
      </c>
      <c r="P332" s="6"/>
      <c r="R332" s="6"/>
    </row>
    <row r="333" spans="1:18" ht="15" customHeight="1" x14ac:dyDescent="0.3">
      <c r="A333" s="18" t="s">
        <v>144</v>
      </c>
      <c r="B333" s="5" t="s">
        <v>365</v>
      </c>
      <c r="C333" s="5">
        <v>11674</v>
      </c>
      <c r="E333" s="6">
        <f t="shared" si="39"/>
        <v>11674</v>
      </c>
      <c r="F333" s="6"/>
      <c r="G333" s="6">
        <f t="shared" si="40"/>
        <v>11674</v>
      </c>
      <c r="H333" s="21">
        <v>0</v>
      </c>
      <c r="I333" s="21">
        <f t="shared" si="36"/>
        <v>0</v>
      </c>
      <c r="K333" s="6">
        <f t="shared" si="38"/>
        <v>11674</v>
      </c>
      <c r="M333" s="6">
        <f t="shared" si="35"/>
        <v>11674</v>
      </c>
      <c r="P333" s="6"/>
      <c r="R333" s="6"/>
    </row>
    <row r="334" spans="1:18" ht="15" customHeight="1" x14ac:dyDescent="0.3">
      <c r="A334" s="18">
        <v>637005</v>
      </c>
      <c r="B334" s="5" t="s">
        <v>327</v>
      </c>
      <c r="C334" s="5">
        <v>1500</v>
      </c>
      <c r="E334" s="6">
        <f t="shared" si="39"/>
        <v>1500</v>
      </c>
      <c r="F334" s="6"/>
      <c r="G334" s="6">
        <f t="shared" si="40"/>
        <v>1500</v>
      </c>
      <c r="H334" s="21">
        <v>0</v>
      </c>
      <c r="I334" s="21">
        <f t="shared" si="36"/>
        <v>0</v>
      </c>
      <c r="K334" s="6">
        <f t="shared" si="38"/>
        <v>1500</v>
      </c>
      <c r="M334" s="6">
        <f t="shared" ref="M334:M397" si="42">L334+K334</f>
        <v>1500</v>
      </c>
      <c r="P334" s="6"/>
      <c r="R334" s="6"/>
    </row>
    <row r="335" spans="1:18" ht="15" customHeight="1" x14ac:dyDescent="0.3">
      <c r="A335" s="18" t="s">
        <v>450</v>
      </c>
      <c r="B335" s="5" t="s">
        <v>451</v>
      </c>
      <c r="E335" s="6"/>
      <c r="F335" s="6"/>
      <c r="G335" s="6"/>
      <c r="H335" s="21">
        <v>5204.8</v>
      </c>
      <c r="I335" s="21">
        <v>0</v>
      </c>
      <c r="K335" s="6">
        <f t="shared" si="38"/>
        <v>0</v>
      </c>
      <c r="M335" s="6">
        <f t="shared" si="42"/>
        <v>0</v>
      </c>
      <c r="P335" s="6"/>
      <c r="R335" s="6"/>
    </row>
    <row r="336" spans="1:18" ht="15" customHeight="1" x14ac:dyDescent="0.3">
      <c r="A336" s="18" t="s">
        <v>452</v>
      </c>
      <c r="B336" s="5" t="s">
        <v>453</v>
      </c>
      <c r="E336" s="6"/>
      <c r="F336" s="6"/>
      <c r="G336" s="6"/>
      <c r="H336" s="21">
        <v>290.56</v>
      </c>
      <c r="I336" s="21">
        <v>0</v>
      </c>
      <c r="K336" s="6">
        <f t="shared" si="38"/>
        <v>0</v>
      </c>
      <c r="M336" s="6">
        <f t="shared" si="42"/>
        <v>0</v>
      </c>
      <c r="P336" s="6"/>
      <c r="R336" s="6"/>
    </row>
    <row r="337" spans="1:18" ht="15" customHeight="1" x14ac:dyDescent="0.3">
      <c r="A337" s="18" t="s">
        <v>454</v>
      </c>
      <c r="B337" s="5" t="s">
        <v>455</v>
      </c>
      <c r="E337" s="6"/>
      <c r="F337" s="6"/>
      <c r="G337" s="6"/>
      <c r="H337" s="21">
        <v>106.8</v>
      </c>
      <c r="I337" s="21">
        <v>0</v>
      </c>
      <c r="K337" s="6">
        <f t="shared" si="38"/>
        <v>0</v>
      </c>
      <c r="M337" s="6">
        <f t="shared" si="42"/>
        <v>0</v>
      </c>
      <c r="P337" s="6"/>
      <c r="R337" s="6"/>
    </row>
    <row r="338" spans="1:18" ht="15" customHeight="1" x14ac:dyDescent="0.3">
      <c r="A338" s="18" t="s">
        <v>144</v>
      </c>
      <c r="B338" s="10" t="s">
        <v>374</v>
      </c>
      <c r="C338" s="5">
        <v>48810</v>
      </c>
      <c r="E338" s="6">
        <f t="shared" si="39"/>
        <v>48810</v>
      </c>
      <c r="F338" s="6"/>
      <c r="G338" s="6">
        <f t="shared" si="40"/>
        <v>48810</v>
      </c>
      <c r="H338" s="35">
        <v>23413.98</v>
      </c>
      <c r="I338" s="21">
        <f t="shared" si="36"/>
        <v>47.969637369391513</v>
      </c>
      <c r="K338" s="6">
        <f t="shared" si="38"/>
        <v>48810</v>
      </c>
      <c r="M338" s="6">
        <f t="shared" si="42"/>
        <v>48810</v>
      </c>
      <c r="P338" s="6"/>
      <c r="R338" s="6"/>
    </row>
    <row r="339" spans="1:18" ht="15" customHeight="1" x14ac:dyDescent="0.3">
      <c r="A339" s="18" t="s">
        <v>63</v>
      </c>
      <c r="B339" s="5" t="s">
        <v>435</v>
      </c>
      <c r="E339" s="6"/>
      <c r="F339" s="6">
        <v>34700</v>
      </c>
      <c r="G339" s="6">
        <f t="shared" si="40"/>
        <v>34700</v>
      </c>
      <c r="H339" s="35">
        <v>0</v>
      </c>
      <c r="I339" s="21">
        <f t="shared" si="36"/>
        <v>0</v>
      </c>
      <c r="J339" s="5">
        <v>5000</v>
      </c>
      <c r="K339" s="6">
        <f t="shared" si="38"/>
        <v>39700</v>
      </c>
      <c r="M339" s="6">
        <f t="shared" si="42"/>
        <v>39700</v>
      </c>
      <c r="P339" s="6"/>
      <c r="R339" s="6"/>
    </row>
    <row r="340" spans="1:18" ht="15" customHeight="1" x14ac:dyDescent="0.3">
      <c r="A340" s="18" t="s">
        <v>63</v>
      </c>
      <c r="B340" s="5" t="s">
        <v>376</v>
      </c>
      <c r="C340" s="5">
        <v>34700</v>
      </c>
      <c r="E340" s="6">
        <f t="shared" si="39"/>
        <v>34700</v>
      </c>
      <c r="F340" s="6">
        <v>-34700</v>
      </c>
      <c r="G340" s="6">
        <f t="shared" si="40"/>
        <v>0</v>
      </c>
      <c r="H340" s="35">
        <v>0</v>
      </c>
      <c r="I340" s="21">
        <v>0</v>
      </c>
      <c r="K340" s="6">
        <f t="shared" ref="K340:K400" si="43">J340+G340</f>
        <v>0</v>
      </c>
      <c r="M340" s="6">
        <f t="shared" si="42"/>
        <v>0</v>
      </c>
      <c r="P340" s="6"/>
      <c r="R340" s="6"/>
    </row>
    <row r="341" spans="1:18" ht="15" customHeight="1" x14ac:dyDescent="0.3">
      <c r="E341" s="6"/>
      <c r="F341" s="6"/>
      <c r="G341" s="6"/>
      <c r="H341" s="35"/>
      <c r="I341" s="21"/>
      <c r="K341" s="6"/>
      <c r="M341" s="6"/>
      <c r="P341" s="6"/>
    </row>
    <row r="342" spans="1:18" ht="15" customHeight="1" x14ac:dyDescent="0.3">
      <c r="A342" s="39" t="s">
        <v>144</v>
      </c>
      <c r="B342" s="8" t="s">
        <v>444</v>
      </c>
      <c r="C342" s="5">
        <v>682775</v>
      </c>
      <c r="E342" s="6">
        <f t="shared" si="39"/>
        <v>682775</v>
      </c>
      <c r="F342" s="6"/>
      <c r="G342" s="6">
        <f t="shared" si="40"/>
        <v>682775</v>
      </c>
      <c r="H342" s="21">
        <v>319961.18</v>
      </c>
      <c r="I342" s="21">
        <f t="shared" ref="I342:I408" si="44">H342/G342*100</f>
        <v>46.861876899417815</v>
      </c>
      <c r="K342" s="6">
        <f t="shared" si="43"/>
        <v>682775</v>
      </c>
      <c r="M342" s="6">
        <f t="shared" si="42"/>
        <v>682775</v>
      </c>
      <c r="P342" s="6"/>
      <c r="R342" s="6"/>
    </row>
    <row r="343" spans="1:18" ht="15" customHeight="1" x14ac:dyDescent="0.3">
      <c r="A343" s="18" t="s">
        <v>144</v>
      </c>
      <c r="B343" s="5" t="s">
        <v>49</v>
      </c>
      <c r="C343" s="5">
        <v>17000</v>
      </c>
      <c r="E343" s="6">
        <f t="shared" si="39"/>
        <v>17000</v>
      </c>
      <c r="F343" s="6"/>
      <c r="G343" s="6">
        <f t="shared" si="40"/>
        <v>17000</v>
      </c>
      <c r="H343" s="21">
        <v>6326.95</v>
      </c>
      <c r="I343" s="21">
        <f t="shared" si="44"/>
        <v>37.217352941176465</v>
      </c>
      <c r="K343" s="6">
        <f t="shared" si="43"/>
        <v>17000</v>
      </c>
      <c r="M343" s="6">
        <f t="shared" si="42"/>
        <v>17000</v>
      </c>
      <c r="P343" s="6"/>
      <c r="R343" s="6"/>
    </row>
    <row r="344" spans="1:18" ht="15" customHeight="1" x14ac:dyDescent="0.3">
      <c r="A344" s="18" t="s">
        <v>144</v>
      </c>
      <c r="B344" s="5" t="s">
        <v>198</v>
      </c>
      <c r="C344" s="5">
        <v>100</v>
      </c>
      <c r="E344" s="6">
        <f t="shared" si="39"/>
        <v>100</v>
      </c>
      <c r="F344" s="6"/>
      <c r="G344" s="6">
        <f t="shared" si="40"/>
        <v>100</v>
      </c>
      <c r="H344" s="21">
        <v>16.600000000000001</v>
      </c>
      <c r="I344" s="21">
        <f t="shared" si="44"/>
        <v>16.600000000000001</v>
      </c>
      <c r="K344" s="6">
        <f t="shared" si="43"/>
        <v>100</v>
      </c>
      <c r="M344" s="6">
        <f t="shared" si="42"/>
        <v>100</v>
      </c>
      <c r="P344" s="6"/>
      <c r="R344" s="6"/>
    </row>
    <row r="345" spans="1:18" ht="15" customHeight="1" x14ac:dyDescent="0.3">
      <c r="A345" s="18" t="s">
        <v>144</v>
      </c>
      <c r="B345" s="5" t="s">
        <v>44</v>
      </c>
      <c r="C345" s="5">
        <v>600</v>
      </c>
      <c r="E345" s="6">
        <f t="shared" si="39"/>
        <v>600</v>
      </c>
      <c r="F345" s="6"/>
      <c r="G345" s="6">
        <f t="shared" si="40"/>
        <v>600</v>
      </c>
      <c r="H345" s="21">
        <v>0</v>
      </c>
      <c r="I345" s="21">
        <f t="shared" si="44"/>
        <v>0</v>
      </c>
      <c r="K345" s="6">
        <f t="shared" si="43"/>
        <v>600</v>
      </c>
      <c r="M345" s="6">
        <f t="shared" si="42"/>
        <v>600</v>
      </c>
      <c r="P345" s="6"/>
      <c r="R345" s="6"/>
    </row>
    <row r="346" spans="1:18" ht="15" customHeight="1" x14ac:dyDescent="0.3">
      <c r="A346" s="18" t="s">
        <v>144</v>
      </c>
      <c r="B346" s="5" t="s">
        <v>199</v>
      </c>
      <c r="C346" s="5">
        <v>8700</v>
      </c>
      <c r="E346" s="6">
        <f t="shared" si="39"/>
        <v>8700</v>
      </c>
      <c r="F346" s="6"/>
      <c r="G346" s="6">
        <f t="shared" si="40"/>
        <v>8700</v>
      </c>
      <c r="H346" s="21">
        <v>894.96</v>
      </c>
      <c r="I346" s="21">
        <f t="shared" si="44"/>
        <v>10.286896551724139</v>
      </c>
      <c r="K346" s="6">
        <f t="shared" si="43"/>
        <v>8700</v>
      </c>
      <c r="M346" s="6">
        <f t="shared" si="42"/>
        <v>8700</v>
      </c>
      <c r="P346" s="6"/>
      <c r="R346" s="6"/>
    </row>
    <row r="347" spans="1:18" ht="15" customHeight="1" x14ac:dyDescent="0.3">
      <c r="A347" s="18" t="s">
        <v>144</v>
      </c>
      <c r="B347" s="5" t="s">
        <v>294</v>
      </c>
      <c r="C347" s="5">
        <v>42186</v>
      </c>
      <c r="E347" s="6">
        <f t="shared" si="39"/>
        <v>42186</v>
      </c>
      <c r="F347" s="6"/>
      <c r="G347" s="6">
        <f t="shared" si="40"/>
        <v>42186</v>
      </c>
      <c r="H347" s="21">
        <v>10068.18</v>
      </c>
      <c r="I347" s="21">
        <f t="shared" si="44"/>
        <v>23.866164130280186</v>
      </c>
      <c r="K347" s="6">
        <f t="shared" si="43"/>
        <v>42186</v>
      </c>
      <c r="M347" s="6">
        <f t="shared" si="42"/>
        <v>42186</v>
      </c>
      <c r="P347" s="6"/>
      <c r="R347" s="6"/>
    </row>
    <row r="348" spans="1:18" ht="15" customHeight="1" x14ac:dyDescent="0.3">
      <c r="A348" s="18" t="s">
        <v>144</v>
      </c>
      <c r="B348" s="5" t="s">
        <v>295</v>
      </c>
      <c r="C348" s="5">
        <v>85847</v>
      </c>
      <c r="E348" s="6">
        <f t="shared" ref="E348:E416" si="45">D348+C348</f>
        <v>85847</v>
      </c>
      <c r="F348" s="6"/>
      <c r="G348" s="6">
        <f t="shared" si="40"/>
        <v>85847</v>
      </c>
      <c r="H348" s="21">
        <v>40865.85</v>
      </c>
      <c r="I348" s="21">
        <f t="shared" si="44"/>
        <v>47.603119503302381</v>
      </c>
      <c r="K348" s="6">
        <f t="shared" si="43"/>
        <v>85847</v>
      </c>
      <c r="M348" s="6">
        <f t="shared" si="42"/>
        <v>85847</v>
      </c>
      <c r="P348" s="6"/>
      <c r="R348" s="6"/>
    </row>
    <row r="349" spans="1:18" ht="15" customHeight="1" x14ac:dyDescent="0.3">
      <c r="A349" s="18" t="s">
        <v>144</v>
      </c>
      <c r="B349" s="5" t="s">
        <v>266</v>
      </c>
      <c r="C349" s="5">
        <v>5000</v>
      </c>
      <c r="E349" s="6">
        <f t="shared" si="45"/>
        <v>5000</v>
      </c>
      <c r="F349" s="6"/>
      <c r="G349" s="6">
        <f t="shared" si="40"/>
        <v>5000</v>
      </c>
      <c r="H349" s="21">
        <v>4800</v>
      </c>
      <c r="I349" s="21">
        <f t="shared" si="44"/>
        <v>96</v>
      </c>
      <c r="K349" s="6">
        <f t="shared" si="43"/>
        <v>5000</v>
      </c>
      <c r="M349" s="6">
        <f t="shared" si="42"/>
        <v>5000</v>
      </c>
      <c r="P349" s="6"/>
      <c r="R349" s="6"/>
    </row>
    <row r="350" spans="1:18" ht="15" customHeight="1" x14ac:dyDescent="0.3">
      <c r="A350" s="18" t="s">
        <v>144</v>
      </c>
      <c r="B350" s="5" t="s">
        <v>200</v>
      </c>
      <c r="C350" s="5">
        <v>400</v>
      </c>
      <c r="E350" s="6">
        <f t="shared" si="45"/>
        <v>400</v>
      </c>
      <c r="F350" s="6"/>
      <c r="G350" s="6">
        <f t="shared" si="40"/>
        <v>400</v>
      </c>
      <c r="H350" s="21">
        <v>90</v>
      </c>
      <c r="I350" s="21">
        <f t="shared" si="44"/>
        <v>22.5</v>
      </c>
      <c r="K350" s="6">
        <f t="shared" si="43"/>
        <v>400</v>
      </c>
      <c r="M350" s="6">
        <f t="shared" si="42"/>
        <v>400</v>
      </c>
      <c r="P350" s="6"/>
      <c r="R350" s="6"/>
    </row>
    <row r="351" spans="1:18" ht="15" customHeight="1" x14ac:dyDescent="0.3">
      <c r="A351" s="18" t="s">
        <v>144</v>
      </c>
      <c r="B351" s="5" t="s">
        <v>267</v>
      </c>
      <c r="C351" s="5">
        <v>4500</v>
      </c>
      <c r="E351" s="6">
        <f t="shared" si="45"/>
        <v>4500</v>
      </c>
      <c r="F351" s="6"/>
      <c r="G351" s="6">
        <f t="shared" si="40"/>
        <v>4500</v>
      </c>
      <c r="H351" s="21">
        <v>0</v>
      </c>
      <c r="I351" s="21">
        <f t="shared" si="44"/>
        <v>0</v>
      </c>
      <c r="K351" s="6">
        <f t="shared" si="43"/>
        <v>4500</v>
      </c>
      <c r="M351" s="6">
        <f t="shared" si="42"/>
        <v>4500</v>
      </c>
      <c r="P351" s="6"/>
      <c r="R351" s="6"/>
    </row>
    <row r="352" spans="1:18" ht="15" customHeight="1" x14ac:dyDescent="0.3">
      <c r="A352" s="18" t="s">
        <v>144</v>
      </c>
      <c r="B352" s="5" t="s">
        <v>201</v>
      </c>
      <c r="C352" s="5">
        <v>3000</v>
      </c>
      <c r="E352" s="6">
        <f t="shared" si="45"/>
        <v>3000</v>
      </c>
      <c r="F352" s="6"/>
      <c r="G352" s="6">
        <f t="shared" si="40"/>
        <v>3000</v>
      </c>
      <c r="H352" s="21">
        <v>0</v>
      </c>
      <c r="I352" s="21">
        <f t="shared" si="44"/>
        <v>0</v>
      </c>
      <c r="K352" s="6">
        <f t="shared" si="43"/>
        <v>3000</v>
      </c>
      <c r="M352" s="6">
        <f t="shared" si="42"/>
        <v>3000</v>
      </c>
      <c r="P352" s="6"/>
      <c r="R352" s="6"/>
    </row>
    <row r="353" spans="1:18" ht="15" customHeight="1" x14ac:dyDescent="0.3">
      <c r="A353" s="18" t="s">
        <v>144</v>
      </c>
      <c r="B353" s="5" t="s">
        <v>326</v>
      </c>
      <c r="C353" s="5">
        <v>132470</v>
      </c>
      <c r="E353" s="6">
        <f t="shared" si="45"/>
        <v>132470</v>
      </c>
      <c r="F353" s="6"/>
      <c r="G353" s="6">
        <f t="shared" si="40"/>
        <v>132470</v>
      </c>
      <c r="H353" s="21">
        <v>19899.689999999999</v>
      </c>
      <c r="I353" s="21">
        <f t="shared" si="44"/>
        <v>15.0220351777761</v>
      </c>
      <c r="K353" s="6">
        <f t="shared" si="43"/>
        <v>132470</v>
      </c>
      <c r="M353" s="6">
        <f t="shared" si="42"/>
        <v>132470</v>
      </c>
      <c r="P353" s="6"/>
      <c r="R353" s="6"/>
    </row>
    <row r="354" spans="1:18" ht="15" customHeight="1" x14ac:dyDescent="0.3">
      <c r="A354" s="18" t="s">
        <v>144</v>
      </c>
      <c r="B354" s="5" t="s">
        <v>197</v>
      </c>
      <c r="E354" s="6"/>
      <c r="F354" s="6"/>
      <c r="G354" s="6"/>
      <c r="H354" s="21">
        <v>11</v>
      </c>
      <c r="I354" s="21">
        <v>0</v>
      </c>
      <c r="K354" s="6">
        <f t="shared" si="43"/>
        <v>0</v>
      </c>
      <c r="M354" s="6">
        <f t="shared" si="42"/>
        <v>0</v>
      </c>
      <c r="P354" s="6"/>
      <c r="R354" s="6"/>
    </row>
    <row r="355" spans="1:18" ht="15" customHeight="1" x14ac:dyDescent="0.3">
      <c r="A355" s="18" t="s">
        <v>144</v>
      </c>
      <c r="B355" s="5" t="s">
        <v>355</v>
      </c>
      <c r="C355" s="5">
        <v>88000</v>
      </c>
      <c r="E355" s="6">
        <f t="shared" si="45"/>
        <v>88000</v>
      </c>
      <c r="F355" s="6"/>
      <c r="G355" s="6">
        <f t="shared" si="40"/>
        <v>88000</v>
      </c>
      <c r="H355" s="21">
        <v>15502.8</v>
      </c>
      <c r="I355" s="21">
        <f t="shared" si="44"/>
        <v>17.616818181818182</v>
      </c>
      <c r="K355" s="6">
        <f t="shared" si="43"/>
        <v>88000</v>
      </c>
      <c r="M355" s="6">
        <f t="shared" si="42"/>
        <v>88000</v>
      </c>
      <c r="P355" s="6"/>
      <c r="R355" s="6"/>
    </row>
    <row r="356" spans="1:18" ht="15" customHeight="1" x14ac:dyDescent="0.3">
      <c r="A356" s="18">
        <v>637005</v>
      </c>
      <c r="B356" s="5" t="s">
        <v>202</v>
      </c>
      <c r="C356" s="5">
        <v>1500</v>
      </c>
      <c r="E356" s="6">
        <f t="shared" si="45"/>
        <v>1500</v>
      </c>
      <c r="F356" s="6"/>
      <c r="G356" s="6">
        <f t="shared" si="40"/>
        <v>1500</v>
      </c>
      <c r="H356" s="21">
        <v>0</v>
      </c>
      <c r="I356" s="21">
        <f t="shared" si="44"/>
        <v>0</v>
      </c>
      <c r="K356" s="6">
        <f t="shared" si="43"/>
        <v>1500</v>
      </c>
      <c r="M356" s="6">
        <f t="shared" si="42"/>
        <v>1500</v>
      </c>
      <c r="P356" s="6"/>
      <c r="R356" s="6"/>
    </row>
    <row r="357" spans="1:18" ht="15" customHeight="1" x14ac:dyDescent="0.3">
      <c r="A357" s="18" t="s">
        <v>452</v>
      </c>
      <c r="B357" s="5" t="s">
        <v>453</v>
      </c>
      <c r="E357" s="6"/>
      <c r="F357" s="6"/>
      <c r="G357" s="6"/>
      <c r="H357" s="21">
        <v>8.5399999999999991</v>
      </c>
      <c r="I357" s="21">
        <v>0</v>
      </c>
      <c r="K357" s="6">
        <f t="shared" si="43"/>
        <v>0</v>
      </c>
      <c r="M357" s="6">
        <f t="shared" si="42"/>
        <v>0</v>
      </c>
      <c r="P357" s="6"/>
      <c r="R357" s="6"/>
    </row>
    <row r="358" spans="1:18" ht="15" customHeight="1" x14ac:dyDescent="0.3">
      <c r="A358" s="18" t="s">
        <v>454</v>
      </c>
      <c r="B358" s="5" t="s">
        <v>455</v>
      </c>
      <c r="E358" s="6"/>
      <c r="F358" s="6"/>
      <c r="G358" s="6"/>
      <c r="H358" s="21">
        <v>49.2</v>
      </c>
      <c r="I358" s="21">
        <v>0</v>
      </c>
      <c r="K358" s="6">
        <f t="shared" si="43"/>
        <v>0</v>
      </c>
      <c r="M358" s="6">
        <f t="shared" si="42"/>
        <v>0</v>
      </c>
      <c r="P358" s="6"/>
      <c r="R358" s="6"/>
    </row>
    <row r="359" spans="1:18" ht="15" customHeight="1" x14ac:dyDescent="0.3">
      <c r="A359" s="18" t="s">
        <v>144</v>
      </c>
      <c r="B359" s="5" t="s">
        <v>388</v>
      </c>
      <c r="C359" s="5">
        <v>67000</v>
      </c>
      <c r="E359" s="6">
        <f t="shared" si="45"/>
        <v>67000</v>
      </c>
      <c r="F359" s="6"/>
      <c r="G359" s="6">
        <f t="shared" si="40"/>
        <v>67000</v>
      </c>
      <c r="H359" s="21">
        <v>0</v>
      </c>
      <c r="I359" s="21">
        <f t="shared" si="44"/>
        <v>0</v>
      </c>
      <c r="K359" s="6">
        <f t="shared" si="43"/>
        <v>67000</v>
      </c>
      <c r="M359" s="6">
        <f t="shared" si="42"/>
        <v>67000</v>
      </c>
      <c r="P359" s="6"/>
      <c r="R359" s="6"/>
    </row>
    <row r="360" spans="1:18" ht="15" customHeight="1" x14ac:dyDescent="0.3">
      <c r="A360" s="18" t="s">
        <v>144</v>
      </c>
      <c r="B360" s="5" t="s">
        <v>457</v>
      </c>
      <c r="E360" s="6"/>
      <c r="F360" s="6"/>
      <c r="G360" s="6"/>
      <c r="H360" s="21"/>
      <c r="I360" s="21"/>
      <c r="K360" s="6"/>
      <c r="M360" s="6">
        <f t="shared" si="42"/>
        <v>0</v>
      </c>
      <c r="P360" s="6"/>
      <c r="R360" s="6"/>
    </row>
    <row r="361" spans="1:18" ht="15" customHeight="1" x14ac:dyDescent="0.3">
      <c r="A361" s="18" t="s">
        <v>144</v>
      </c>
      <c r="B361" s="5" t="s">
        <v>389</v>
      </c>
      <c r="C361" s="5">
        <v>6600</v>
      </c>
      <c r="E361" s="6">
        <f t="shared" si="45"/>
        <v>6600</v>
      </c>
      <c r="F361" s="6"/>
      <c r="G361" s="6">
        <f t="shared" si="40"/>
        <v>6600</v>
      </c>
      <c r="H361" s="21">
        <v>0</v>
      </c>
      <c r="I361" s="21">
        <f t="shared" si="44"/>
        <v>0</v>
      </c>
      <c r="K361" s="6">
        <f t="shared" si="43"/>
        <v>6600</v>
      </c>
      <c r="M361" s="6">
        <f t="shared" si="42"/>
        <v>6600</v>
      </c>
      <c r="P361" s="6"/>
      <c r="R361" s="6"/>
    </row>
    <row r="362" spans="1:18" ht="15" customHeight="1" x14ac:dyDescent="0.3">
      <c r="A362" s="18" t="s">
        <v>144</v>
      </c>
      <c r="B362" s="10" t="s">
        <v>404</v>
      </c>
      <c r="C362" s="5">
        <v>51441</v>
      </c>
      <c r="E362" s="6">
        <f t="shared" si="45"/>
        <v>51441</v>
      </c>
      <c r="F362" s="6"/>
      <c r="G362" s="6">
        <f t="shared" si="40"/>
        <v>51441</v>
      </c>
      <c r="H362" s="21">
        <v>25576.74</v>
      </c>
      <c r="I362" s="21">
        <f t="shared" si="44"/>
        <v>49.720534204233978</v>
      </c>
      <c r="K362" s="6">
        <f t="shared" si="43"/>
        <v>51441</v>
      </c>
      <c r="M362" s="6">
        <f t="shared" si="42"/>
        <v>51441</v>
      </c>
      <c r="P362" s="6"/>
      <c r="R362" s="6"/>
    </row>
    <row r="363" spans="1:18" ht="15" customHeight="1" x14ac:dyDescent="0.3">
      <c r="A363" s="18"/>
      <c r="E363" s="6"/>
      <c r="F363" s="6"/>
      <c r="G363" s="6"/>
      <c r="H363" s="35"/>
      <c r="I363" s="21"/>
      <c r="K363" s="6"/>
      <c r="M363" s="6"/>
      <c r="P363" s="6"/>
    </row>
    <row r="364" spans="1:18" ht="15" customHeight="1" x14ac:dyDescent="0.3">
      <c r="A364" s="25" t="s">
        <v>204</v>
      </c>
      <c r="B364" s="7" t="s">
        <v>203</v>
      </c>
      <c r="C364" s="7">
        <f>C365</f>
        <v>400</v>
      </c>
      <c r="E364" s="4">
        <f t="shared" si="45"/>
        <v>400</v>
      </c>
      <c r="F364" s="4"/>
      <c r="G364" s="4">
        <f t="shared" si="40"/>
        <v>400</v>
      </c>
      <c r="H364" s="34">
        <f>H365</f>
        <v>0</v>
      </c>
      <c r="I364" s="21">
        <f t="shared" si="44"/>
        <v>0</v>
      </c>
      <c r="K364" s="4">
        <f t="shared" si="43"/>
        <v>400</v>
      </c>
      <c r="M364" s="4">
        <f t="shared" si="42"/>
        <v>400</v>
      </c>
      <c r="P364" s="6"/>
      <c r="R364" s="6"/>
    </row>
    <row r="365" spans="1:18" ht="15" customHeight="1" x14ac:dyDescent="0.3">
      <c r="A365" s="18">
        <v>642004</v>
      </c>
      <c r="B365" s="5" t="s">
        <v>390</v>
      </c>
      <c r="C365" s="5">
        <v>400</v>
      </c>
      <c r="E365" s="6">
        <f t="shared" si="45"/>
        <v>400</v>
      </c>
      <c r="F365" s="6"/>
      <c r="G365" s="6">
        <f t="shared" si="40"/>
        <v>400</v>
      </c>
      <c r="H365" s="35">
        <v>0</v>
      </c>
      <c r="I365" s="21">
        <f t="shared" si="44"/>
        <v>0</v>
      </c>
      <c r="K365" s="6">
        <f t="shared" si="43"/>
        <v>400</v>
      </c>
      <c r="M365" s="6">
        <f t="shared" si="42"/>
        <v>400</v>
      </c>
      <c r="P365" s="6"/>
      <c r="R365" s="6"/>
    </row>
    <row r="366" spans="1:18" ht="15" customHeight="1" x14ac:dyDescent="0.3">
      <c r="A366" s="18"/>
      <c r="E366" s="6"/>
      <c r="F366" s="6"/>
      <c r="G366" s="6"/>
      <c r="H366" s="35"/>
      <c r="I366" s="21"/>
      <c r="K366" s="6"/>
      <c r="M366" s="6"/>
      <c r="P366" s="6"/>
      <c r="R366" s="6"/>
    </row>
    <row r="367" spans="1:18" ht="15" customHeight="1" x14ac:dyDescent="0.3">
      <c r="A367" s="25" t="s">
        <v>206</v>
      </c>
      <c r="B367" s="7" t="s">
        <v>205</v>
      </c>
      <c r="C367" s="7">
        <f>SUM(C368:C371)</f>
        <v>1937931</v>
      </c>
      <c r="E367" s="4">
        <f t="shared" si="45"/>
        <v>1937931</v>
      </c>
      <c r="F367" s="4"/>
      <c r="G367" s="4">
        <f>SUM(G368:G371)</f>
        <v>1937931</v>
      </c>
      <c r="H367" s="36">
        <f>SUM(H368:H371)</f>
        <v>843758.57000000007</v>
      </c>
      <c r="I367" s="21">
        <f t="shared" si="44"/>
        <v>43.539144066532813</v>
      </c>
      <c r="K367" s="4">
        <f t="shared" si="43"/>
        <v>1937931</v>
      </c>
      <c r="M367" s="4">
        <f t="shared" si="42"/>
        <v>1937931</v>
      </c>
      <c r="P367" s="6"/>
      <c r="R367" s="6"/>
    </row>
    <row r="368" spans="1:18" ht="15" customHeight="1" x14ac:dyDescent="0.3">
      <c r="A368" s="18" t="s">
        <v>144</v>
      </c>
      <c r="B368" s="5" t="s">
        <v>296</v>
      </c>
      <c r="C368" s="5">
        <v>895596</v>
      </c>
      <c r="E368" s="6">
        <f t="shared" si="45"/>
        <v>895596</v>
      </c>
      <c r="F368" s="6"/>
      <c r="G368" s="6">
        <f t="shared" ref="G368:G400" si="46">F368+E368</f>
        <v>895596</v>
      </c>
      <c r="H368" s="9">
        <v>366357.57</v>
      </c>
      <c r="I368" s="21">
        <f t="shared" si="44"/>
        <v>40.906566130264096</v>
      </c>
      <c r="K368" s="6">
        <f t="shared" si="43"/>
        <v>895596</v>
      </c>
      <c r="M368" s="6">
        <f t="shared" si="42"/>
        <v>895596</v>
      </c>
      <c r="P368" s="6"/>
      <c r="R368" s="6"/>
    </row>
    <row r="369" spans="1:18" ht="15" customHeight="1" x14ac:dyDescent="0.3">
      <c r="A369" s="18" t="s">
        <v>144</v>
      </c>
      <c r="B369" s="5" t="s">
        <v>326</v>
      </c>
      <c r="C369" s="5">
        <v>65300</v>
      </c>
      <c r="E369" s="6">
        <f t="shared" si="45"/>
        <v>65300</v>
      </c>
      <c r="F369" s="6"/>
      <c r="G369" s="6">
        <f t="shared" si="46"/>
        <v>65300</v>
      </c>
      <c r="H369" s="22">
        <v>0</v>
      </c>
      <c r="I369" s="21">
        <f t="shared" si="44"/>
        <v>0</v>
      </c>
      <c r="K369" s="6">
        <f t="shared" si="43"/>
        <v>65300</v>
      </c>
      <c r="M369" s="6">
        <f t="shared" si="42"/>
        <v>65300</v>
      </c>
      <c r="P369" s="6"/>
      <c r="R369" s="6"/>
    </row>
    <row r="370" spans="1:18" ht="15" customHeight="1" x14ac:dyDescent="0.3">
      <c r="A370" s="18" t="s">
        <v>109</v>
      </c>
      <c r="B370" s="5" t="s">
        <v>297</v>
      </c>
      <c r="C370" s="5">
        <v>551344</v>
      </c>
      <c r="E370" s="6">
        <f t="shared" si="45"/>
        <v>551344</v>
      </c>
      <c r="F370" s="6"/>
      <c r="G370" s="6">
        <f t="shared" si="46"/>
        <v>551344</v>
      </c>
      <c r="H370" s="23">
        <v>269399</v>
      </c>
      <c r="I370" s="21">
        <f t="shared" si="44"/>
        <v>48.862234829797728</v>
      </c>
      <c r="K370" s="6">
        <f t="shared" si="43"/>
        <v>551344</v>
      </c>
      <c r="M370" s="6">
        <f t="shared" si="42"/>
        <v>551344</v>
      </c>
      <c r="P370" s="6"/>
      <c r="R370" s="6"/>
    </row>
    <row r="371" spans="1:18" ht="15" customHeight="1" x14ac:dyDescent="0.3">
      <c r="A371" s="18" t="s">
        <v>109</v>
      </c>
      <c r="B371" s="5" t="s">
        <v>298</v>
      </c>
      <c r="C371" s="5">
        <v>425691</v>
      </c>
      <c r="E371" s="6">
        <f t="shared" si="45"/>
        <v>425691</v>
      </c>
      <c r="F371" s="6"/>
      <c r="G371" s="6">
        <f t="shared" si="46"/>
        <v>425691</v>
      </c>
      <c r="H371" s="23">
        <v>208002</v>
      </c>
      <c r="I371" s="21">
        <f t="shared" si="44"/>
        <v>48.862202865458748</v>
      </c>
      <c r="K371" s="6">
        <f t="shared" si="43"/>
        <v>425691</v>
      </c>
      <c r="M371" s="6">
        <f t="shared" si="42"/>
        <v>425691</v>
      </c>
      <c r="P371" s="6"/>
      <c r="R371" s="6"/>
    </row>
    <row r="372" spans="1:18" ht="15" customHeight="1" x14ac:dyDescent="0.3">
      <c r="A372" s="18"/>
      <c r="E372" s="6"/>
      <c r="F372" s="6"/>
      <c r="G372" s="6"/>
      <c r="I372" s="21"/>
      <c r="K372" s="6"/>
      <c r="M372" s="6"/>
      <c r="P372" s="6"/>
      <c r="R372" s="6"/>
    </row>
    <row r="373" spans="1:18" ht="15" customHeight="1" x14ac:dyDescent="0.3">
      <c r="A373" s="25" t="s">
        <v>206</v>
      </c>
      <c r="B373" s="7" t="s">
        <v>207</v>
      </c>
      <c r="C373" s="7">
        <f>C374</f>
        <v>57138</v>
      </c>
      <c r="E373" s="4">
        <f t="shared" si="45"/>
        <v>57138</v>
      </c>
      <c r="F373" s="4"/>
      <c r="G373" s="4">
        <f>SUM(G374)</f>
        <v>57138</v>
      </c>
      <c r="H373" s="40">
        <f>H374</f>
        <v>27916</v>
      </c>
      <c r="I373" s="21">
        <f t="shared" si="44"/>
        <v>48.857152857992929</v>
      </c>
      <c r="K373" s="4">
        <f t="shared" si="43"/>
        <v>57138</v>
      </c>
      <c r="M373" s="4">
        <f t="shared" si="42"/>
        <v>57138</v>
      </c>
      <c r="P373" s="6"/>
      <c r="R373" s="6"/>
    </row>
    <row r="374" spans="1:18" ht="15" customHeight="1" x14ac:dyDescent="0.3">
      <c r="A374" s="18" t="s">
        <v>109</v>
      </c>
      <c r="B374" s="5" t="s">
        <v>299</v>
      </c>
      <c r="C374" s="5">
        <v>57138</v>
      </c>
      <c r="E374" s="6">
        <f t="shared" si="45"/>
        <v>57138</v>
      </c>
      <c r="F374" s="6"/>
      <c r="G374" s="6">
        <f t="shared" si="46"/>
        <v>57138</v>
      </c>
      <c r="H374" s="23">
        <v>27916</v>
      </c>
      <c r="I374" s="21">
        <f t="shared" si="44"/>
        <v>48.857152857992929</v>
      </c>
      <c r="K374" s="6">
        <f t="shared" si="43"/>
        <v>57138</v>
      </c>
      <c r="M374" s="6">
        <f t="shared" si="42"/>
        <v>57138</v>
      </c>
      <c r="P374" s="6"/>
      <c r="R374" s="6"/>
    </row>
    <row r="375" spans="1:18" ht="15" customHeight="1" x14ac:dyDescent="0.3">
      <c r="A375" s="18"/>
      <c r="E375" s="6"/>
      <c r="F375" s="6"/>
      <c r="G375" s="6"/>
      <c r="H375" s="24"/>
      <c r="I375" s="21"/>
      <c r="K375" s="6"/>
      <c r="M375" s="6"/>
      <c r="P375" s="6"/>
      <c r="R375" s="6"/>
    </row>
    <row r="376" spans="1:18" ht="15" customHeight="1" x14ac:dyDescent="0.3">
      <c r="A376" s="25" t="s">
        <v>209</v>
      </c>
      <c r="B376" s="7" t="s">
        <v>208</v>
      </c>
      <c r="C376" s="7">
        <f t="shared" ref="C376" si="47">SUM(C377:C380)</f>
        <v>169500</v>
      </c>
      <c r="E376" s="6">
        <f t="shared" si="45"/>
        <v>169500</v>
      </c>
      <c r="F376" s="6"/>
      <c r="G376" s="4">
        <f>SUM(G377:G380)</f>
        <v>169500</v>
      </c>
      <c r="H376" s="26">
        <f>SUM(H377:H380)</f>
        <v>59658.65</v>
      </c>
      <c r="I376" s="21">
        <f t="shared" si="44"/>
        <v>35.196843657817112</v>
      </c>
      <c r="K376" s="4">
        <f t="shared" si="43"/>
        <v>169500</v>
      </c>
      <c r="M376" s="4">
        <f>M380+M379+M378+M377</f>
        <v>170599</v>
      </c>
      <c r="N376" s="6"/>
      <c r="P376" s="6"/>
      <c r="R376" s="6"/>
    </row>
    <row r="377" spans="1:18" ht="15" customHeight="1" x14ac:dyDescent="0.3">
      <c r="A377" s="18" t="s">
        <v>144</v>
      </c>
      <c r="B377" s="5" t="s">
        <v>300</v>
      </c>
      <c r="C377" s="5">
        <v>130900</v>
      </c>
      <c r="E377" s="6">
        <f t="shared" si="45"/>
        <v>130900</v>
      </c>
      <c r="F377" s="6"/>
      <c r="G377" s="6">
        <f t="shared" si="46"/>
        <v>130900</v>
      </c>
      <c r="H377" s="23">
        <v>51043.14</v>
      </c>
      <c r="I377" s="21">
        <f t="shared" si="44"/>
        <v>38.993995416348362</v>
      </c>
      <c r="K377" s="6">
        <f t="shared" si="43"/>
        <v>130900</v>
      </c>
      <c r="L377" s="7">
        <v>1099</v>
      </c>
      <c r="M377" s="6">
        <f t="shared" si="42"/>
        <v>131999</v>
      </c>
      <c r="P377" s="6"/>
      <c r="R377" s="6"/>
    </row>
    <row r="378" spans="1:18" ht="15" customHeight="1" x14ac:dyDescent="0.3">
      <c r="A378" s="18" t="s">
        <v>144</v>
      </c>
      <c r="B378" s="5" t="s">
        <v>326</v>
      </c>
      <c r="C378" s="5">
        <v>29000</v>
      </c>
      <c r="E378" s="6">
        <f t="shared" si="45"/>
        <v>29000</v>
      </c>
      <c r="F378" s="6"/>
      <c r="G378" s="6">
        <f t="shared" si="46"/>
        <v>29000</v>
      </c>
      <c r="H378" s="24">
        <v>2955.51</v>
      </c>
      <c r="I378" s="21">
        <f t="shared" si="44"/>
        <v>10.191413793103449</v>
      </c>
      <c r="K378" s="6">
        <f t="shared" si="43"/>
        <v>29000</v>
      </c>
      <c r="M378" s="6">
        <f t="shared" si="42"/>
        <v>29000</v>
      </c>
      <c r="P378" s="6"/>
      <c r="R378" s="6"/>
    </row>
    <row r="379" spans="1:18" ht="15" customHeight="1" x14ac:dyDescent="0.3">
      <c r="A379" s="18" t="s">
        <v>144</v>
      </c>
      <c r="B379" s="5" t="s">
        <v>301</v>
      </c>
      <c r="C379" s="5">
        <v>9300</v>
      </c>
      <c r="E379" s="6">
        <f t="shared" si="45"/>
        <v>9300</v>
      </c>
      <c r="F379" s="6"/>
      <c r="G379" s="6">
        <f t="shared" si="46"/>
        <v>9300</v>
      </c>
      <c r="H379" s="23">
        <v>5448</v>
      </c>
      <c r="I379" s="21">
        <f t="shared" si="44"/>
        <v>58.58064516129032</v>
      </c>
      <c r="K379" s="6">
        <f t="shared" si="43"/>
        <v>9300</v>
      </c>
      <c r="M379" s="6">
        <f t="shared" si="42"/>
        <v>9300</v>
      </c>
      <c r="P379" s="6"/>
      <c r="R379" s="6"/>
    </row>
    <row r="380" spans="1:18" ht="15" customHeight="1" x14ac:dyDescent="0.3">
      <c r="A380" s="18" t="s">
        <v>144</v>
      </c>
      <c r="B380" s="5" t="s">
        <v>45</v>
      </c>
      <c r="C380" s="5">
        <v>300</v>
      </c>
      <c r="E380" s="6">
        <f t="shared" si="45"/>
        <v>300</v>
      </c>
      <c r="F380" s="6"/>
      <c r="G380" s="6">
        <f t="shared" si="46"/>
        <v>300</v>
      </c>
      <c r="H380" s="23">
        <v>212</v>
      </c>
      <c r="I380" s="21">
        <f t="shared" si="44"/>
        <v>70.666666666666671</v>
      </c>
      <c r="K380" s="6">
        <f t="shared" si="43"/>
        <v>300</v>
      </c>
      <c r="M380" s="6">
        <f t="shared" si="42"/>
        <v>300</v>
      </c>
      <c r="P380" s="6"/>
      <c r="R380" s="6"/>
    </row>
    <row r="381" spans="1:18" ht="15" customHeight="1" x14ac:dyDescent="0.3">
      <c r="A381" s="18"/>
      <c r="E381" s="6"/>
      <c r="F381" s="6"/>
      <c r="G381" s="6"/>
      <c r="H381" s="24"/>
      <c r="I381" s="21"/>
      <c r="K381" s="6"/>
      <c r="M381" s="6"/>
      <c r="P381" s="6"/>
      <c r="R381" s="6"/>
    </row>
    <row r="382" spans="1:18" ht="15" customHeight="1" x14ac:dyDescent="0.3">
      <c r="A382" s="25" t="s">
        <v>211</v>
      </c>
      <c r="B382" s="7" t="s">
        <v>210</v>
      </c>
      <c r="C382" s="7">
        <f>C384+C383</f>
        <v>256961</v>
      </c>
      <c r="E382" s="4">
        <f t="shared" si="45"/>
        <v>256961</v>
      </c>
      <c r="F382" s="4"/>
      <c r="G382" s="4">
        <f>SUM(G383:G384)</f>
        <v>256961</v>
      </c>
      <c r="H382" s="27">
        <f>SUM(H383:H384)</f>
        <v>125556</v>
      </c>
      <c r="I382" s="21">
        <f t="shared" si="44"/>
        <v>48.861889547441052</v>
      </c>
      <c r="K382" s="4">
        <f t="shared" si="43"/>
        <v>256961</v>
      </c>
      <c r="M382" s="4">
        <f t="shared" si="42"/>
        <v>256961</v>
      </c>
      <c r="P382" s="6"/>
      <c r="R382" s="6"/>
    </row>
    <row r="383" spans="1:18" ht="15" customHeight="1" x14ac:dyDescent="0.3">
      <c r="A383" s="18" t="s">
        <v>109</v>
      </c>
      <c r="B383" s="5" t="s">
        <v>405</v>
      </c>
      <c r="C383" s="5">
        <v>119189</v>
      </c>
      <c r="E383" s="6">
        <f t="shared" si="45"/>
        <v>119189</v>
      </c>
      <c r="F383" s="6"/>
      <c r="G383" s="6">
        <f t="shared" si="46"/>
        <v>119189</v>
      </c>
      <c r="H383" s="23">
        <v>58237</v>
      </c>
      <c r="I383" s="21">
        <f t="shared" si="44"/>
        <v>48.86105261391571</v>
      </c>
      <c r="K383" s="6">
        <f t="shared" si="43"/>
        <v>119189</v>
      </c>
      <c r="M383" s="6">
        <f t="shared" si="42"/>
        <v>119189</v>
      </c>
      <c r="P383" s="6"/>
      <c r="R383" s="6"/>
    </row>
    <row r="384" spans="1:18" ht="15" customHeight="1" x14ac:dyDescent="0.3">
      <c r="A384" s="18" t="s">
        <v>109</v>
      </c>
      <c r="B384" s="5" t="s">
        <v>406</v>
      </c>
      <c r="C384" s="5">
        <v>137772</v>
      </c>
      <c r="E384" s="6">
        <f t="shared" si="45"/>
        <v>137772</v>
      </c>
      <c r="F384" s="6"/>
      <c r="G384" s="6">
        <f t="shared" si="46"/>
        <v>137772</v>
      </c>
      <c r="H384" s="28">
        <v>67319</v>
      </c>
      <c r="I384" s="21">
        <f t="shared" si="44"/>
        <v>48.862613593473277</v>
      </c>
      <c r="K384" s="6">
        <f t="shared" si="43"/>
        <v>137772</v>
      </c>
      <c r="M384" s="6">
        <f t="shared" si="42"/>
        <v>137772</v>
      </c>
      <c r="P384" s="6"/>
      <c r="R384" s="6"/>
    </row>
    <row r="385" spans="1:18" ht="15" customHeight="1" x14ac:dyDescent="0.3">
      <c r="A385" s="18"/>
      <c r="E385" s="6"/>
      <c r="F385" s="6"/>
      <c r="G385" s="6"/>
      <c r="H385" s="41"/>
      <c r="I385" s="21"/>
      <c r="K385" s="6"/>
      <c r="M385" s="6"/>
      <c r="P385" s="6"/>
      <c r="R385" s="6"/>
    </row>
    <row r="386" spans="1:18" ht="15" customHeight="1" x14ac:dyDescent="0.3">
      <c r="A386" s="25" t="s">
        <v>213</v>
      </c>
      <c r="B386" s="7" t="s">
        <v>212</v>
      </c>
      <c r="C386" s="7">
        <f>SUM(C387:C390)</f>
        <v>723797</v>
      </c>
      <c r="E386" s="4">
        <f>SUM(E387:E390)</f>
        <v>749797</v>
      </c>
      <c r="F386" s="4"/>
      <c r="G386" s="4">
        <f>SUM(G387:G390)</f>
        <v>749797</v>
      </c>
      <c r="H386" s="34">
        <f>SUM(H387:H390)</f>
        <v>407640.32000000001</v>
      </c>
      <c r="I386" s="21">
        <f t="shared" si="44"/>
        <v>54.366757935814626</v>
      </c>
      <c r="K386" s="4">
        <f t="shared" si="43"/>
        <v>749797</v>
      </c>
      <c r="M386" s="4">
        <f t="shared" si="42"/>
        <v>749797</v>
      </c>
      <c r="P386" s="6"/>
      <c r="R386" s="6"/>
    </row>
    <row r="387" spans="1:18" ht="15" customHeight="1" x14ac:dyDescent="0.3">
      <c r="A387" s="18" t="s">
        <v>109</v>
      </c>
      <c r="B387" s="5" t="s">
        <v>391</v>
      </c>
      <c r="C387" s="5">
        <v>333700</v>
      </c>
      <c r="D387" s="5">
        <v>26000</v>
      </c>
      <c r="E387" s="6">
        <f t="shared" si="45"/>
        <v>359700</v>
      </c>
      <c r="F387" s="6"/>
      <c r="G387" s="6">
        <f t="shared" si="46"/>
        <v>359700</v>
      </c>
      <c r="H387" s="21">
        <v>173348</v>
      </c>
      <c r="I387" s="21">
        <f t="shared" si="44"/>
        <v>48.192382541006396</v>
      </c>
      <c r="K387" s="6">
        <f t="shared" si="43"/>
        <v>359700</v>
      </c>
      <c r="M387" s="6">
        <f t="shared" si="42"/>
        <v>359700</v>
      </c>
      <c r="P387" s="6"/>
      <c r="R387" s="6"/>
    </row>
    <row r="388" spans="1:18" ht="15" customHeight="1" x14ac:dyDescent="0.3">
      <c r="A388" s="18" t="s">
        <v>109</v>
      </c>
      <c r="B388" s="5" t="s">
        <v>392</v>
      </c>
      <c r="C388" s="5">
        <v>337392</v>
      </c>
      <c r="E388" s="6">
        <f t="shared" si="45"/>
        <v>337392</v>
      </c>
      <c r="F388" s="6"/>
      <c r="G388" s="6">
        <f t="shared" si="46"/>
        <v>337392</v>
      </c>
      <c r="H388" s="35">
        <v>169214.15</v>
      </c>
      <c r="I388" s="21">
        <f t="shared" si="44"/>
        <v>50.15357506994831</v>
      </c>
      <c r="K388" s="6">
        <f t="shared" si="43"/>
        <v>337392</v>
      </c>
      <c r="M388" s="6">
        <f t="shared" si="42"/>
        <v>337392</v>
      </c>
      <c r="P388" s="6"/>
      <c r="R388" s="6"/>
    </row>
    <row r="389" spans="1:18" ht="15" customHeight="1" x14ac:dyDescent="0.3">
      <c r="A389" s="18" t="s">
        <v>144</v>
      </c>
      <c r="B389" s="5" t="s">
        <v>214</v>
      </c>
      <c r="C389" s="5">
        <v>50000</v>
      </c>
      <c r="E389" s="6">
        <f t="shared" si="45"/>
        <v>50000</v>
      </c>
      <c r="F389" s="6"/>
      <c r="G389" s="6">
        <f t="shared" si="46"/>
        <v>50000</v>
      </c>
      <c r="H389" s="35">
        <v>63340.35</v>
      </c>
      <c r="I389" s="21">
        <f t="shared" si="44"/>
        <v>126.6807</v>
      </c>
      <c r="K389" s="6">
        <f t="shared" si="43"/>
        <v>50000</v>
      </c>
      <c r="M389" s="6">
        <f t="shared" si="42"/>
        <v>50000</v>
      </c>
      <c r="P389" s="6"/>
      <c r="R389" s="6"/>
    </row>
    <row r="390" spans="1:18" ht="15" customHeight="1" x14ac:dyDescent="0.3">
      <c r="A390" s="18" t="s">
        <v>109</v>
      </c>
      <c r="B390" s="5" t="s">
        <v>393</v>
      </c>
      <c r="C390" s="5">
        <v>2705</v>
      </c>
      <c r="E390" s="6">
        <f t="shared" si="45"/>
        <v>2705</v>
      </c>
      <c r="F390" s="6"/>
      <c r="G390" s="6">
        <f t="shared" si="46"/>
        <v>2705</v>
      </c>
      <c r="H390" s="35">
        <v>1737.82</v>
      </c>
      <c r="I390" s="21">
        <f t="shared" si="44"/>
        <v>64.244731977818844</v>
      </c>
      <c r="K390" s="6">
        <f t="shared" si="43"/>
        <v>2705</v>
      </c>
      <c r="M390" s="6">
        <f t="shared" si="42"/>
        <v>2705</v>
      </c>
      <c r="P390" s="6"/>
      <c r="R390" s="6"/>
    </row>
    <row r="391" spans="1:18" ht="15" customHeight="1" x14ac:dyDescent="0.3">
      <c r="A391" s="18"/>
      <c r="E391" s="6"/>
      <c r="F391" s="6"/>
      <c r="G391" s="6"/>
      <c r="H391" s="35"/>
      <c r="I391" s="21"/>
      <c r="K391" s="6"/>
      <c r="M391" s="6"/>
      <c r="P391" s="6"/>
    </row>
    <row r="392" spans="1:18" ht="15" customHeight="1" x14ac:dyDescent="0.3">
      <c r="A392" s="25" t="s">
        <v>216</v>
      </c>
      <c r="B392" s="7" t="s">
        <v>215</v>
      </c>
      <c r="C392" s="7">
        <f t="shared" ref="C392" si="48">SUM(C393+C394)</f>
        <v>3600</v>
      </c>
      <c r="E392" s="4">
        <f t="shared" si="45"/>
        <v>3600</v>
      </c>
      <c r="F392" s="4"/>
      <c r="G392" s="4">
        <f t="shared" si="46"/>
        <v>3600</v>
      </c>
      <c r="H392" s="34">
        <f>SUM(H393:H394)</f>
        <v>745.45</v>
      </c>
      <c r="I392" s="21">
        <f t="shared" si="44"/>
        <v>20.706944444444446</v>
      </c>
      <c r="K392" s="4">
        <f t="shared" si="43"/>
        <v>3600</v>
      </c>
      <c r="M392" s="4">
        <f t="shared" si="42"/>
        <v>3600</v>
      </c>
      <c r="P392" s="6"/>
      <c r="R392" s="6"/>
    </row>
    <row r="393" spans="1:18" ht="15" customHeight="1" x14ac:dyDescent="0.3">
      <c r="A393" s="18" t="s">
        <v>109</v>
      </c>
      <c r="B393" s="5" t="s">
        <v>217</v>
      </c>
      <c r="C393" s="5">
        <v>1600</v>
      </c>
      <c r="E393" s="6">
        <f t="shared" si="45"/>
        <v>1600</v>
      </c>
      <c r="F393" s="6"/>
      <c r="G393" s="6">
        <f t="shared" si="46"/>
        <v>1600</v>
      </c>
      <c r="H393" s="35">
        <v>745.45</v>
      </c>
      <c r="I393" s="21">
        <f t="shared" si="44"/>
        <v>46.590625000000003</v>
      </c>
      <c r="K393" s="6">
        <f t="shared" si="43"/>
        <v>1600</v>
      </c>
      <c r="M393" s="6">
        <f t="shared" si="42"/>
        <v>1600</v>
      </c>
      <c r="P393" s="6"/>
      <c r="R393" s="6"/>
    </row>
    <row r="394" spans="1:18" ht="15" customHeight="1" x14ac:dyDescent="0.3">
      <c r="A394" s="18" t="s">
        <v>144</v>
      </c>
      <c r="B394" s="5" t="s">
        <v>218</v>
      </c>
      <c r="C394" s="5">
        <v>2000</v>
      </c>
      <c r="E394" s="6">
        <f t="shared" si="45"/>
        <v>2000</v>
      </c>
      <c r="F394" s="6"/>
      <c r="G394" s="6">
        <f t="shared" si="46"/>
        <v>2000</v>
      </c>
      <c r="H394" s="35">
        <v>0</v>
      </c>
      <c r="I394" s="21">
        <f t="shared" si="44"/>
        <v>0</v>
      </c>
      <c r="K394" s="6">
        <f t="shared" si="43"/>
        <v>2000</v>
      </c>
      <c r="M394" s="6">
        <f t="shared" si="42"/>
        <v>2000</v>
      </c>
      <c r="P394" s="6"/>
      <c r="R394" s="6"/>
    </row>
    <row r="395" spans="1:18" ht="15" customHeight="1" x14ac:dyDescent="0.3">
      <c r="A395" s="18"/>
      <c r="E395" s="6"/>
      <c r="F395" s="6"/>
      <c r="G395" s="6"/>
      <c r="H395" s="35"/>
      <c r="I395" s="21"/>
      <c r="K395" s="6"/>
      <c r="M395" s="6"/>
      <c r="P395" s="6"/>
      <c r="R395" s="6"/>
    </row>
    <row r="396" spans="1:18" ht="15" customHeight="1" x14ac:dyDescent="0.3">
      <c r="A396" s="25" t="s">
        <v>220</v>
      </c>
      <c r="B396" s="7" t="s">
        <v>219</v>
      </c>
      <c r="C396" s="7">
        <f>SUM(C397:C400)</f>
        <v>30600</v>
      </c>
      <c r="E396" s="4">
        <f t="shared" si="45"/>
        <v>30600</v>
      </c>
      <c r="F396" s="4"/>
      <c r="G396" s="4">
        <f t="shared" si="46"/>
        <v>30600</v>
      </c>
      <c r="H396" s="34">
        <f>SUM(H397:H400)</f>
        <v>5600.4</v>
      </c>
      <c r="I396" s="21">
        <f t="shared" si="44"/>
        <v>18.301960784313724</v>
      </c>
      <c r="K396" s="4">
        <f t="shared" si="43"/>
        <v>30600</v>
      </c>
      <c r="M396" s="4">
        <f t="shared" si="42"/>
        <v>30600</v>
      </c>
      <c r="P396" s="6"/>
      <c r="R396" s="6"/>
    </row>
    <row r="397" spans="1:18" ht="15" customHeight="1" x14ac:dyDescent="0.3">
      <c r="A397" s="18" t="s">
        <v>63</v>
      </c>
      <c r="B397" s="5" t="s">
        <v>221</v>
      </c>
      <c r="C397" s="5">
        <v>500</v>
      </c>
      <c r="E397" s="6">
        <f t="shared" si="45"/>
        <v>500</v>
      </c>
      <c r="F397" s="6"/>
      <c r="G397" s="6">
        <f t="shared" si="46"/>
        <v>500</v>
      </c>
      <c r="H397" s="35">
        <v>0</v>
      </c>
      <c r="I397" s="21">
        <f t="shared" si="44"/>
        <v>0</v>
      </c>
      <c r="K397" s="6">
        <f t="shared" si="43"/>
        <v>500</v>
      </c>
      <c r="M397" s="6">
        <f t="shared" si="42"/>
        <v>500</v>
      </c>
      <c r="P397" s="6"/>
      <c r="R397" s="6"/>
    </row>
    <row r="398" spans="1:18" ht="15" customHeight="1" x14ac:dyDescent="0.3">
      <c r="A398" s="18" t="s">
        <v>63</v>
      </c>
      <c r="B398" s="5" t="s">
        <v>394</v>
      </c>
      <c r="C398" s="5">
        <v>30000</v>
      </c>
      <c r="E398" s="6">
        <f t="shared" si="45"/>
        <v>30000</v>
      </c>
      <c r="F398" s="6"/>
      <c r="G398" s="6">
        <f t="shared" si="46"/>
        <v>30000</v>
      </c>
      <c r="H398" s="35">
        <v>5600.4</v>
      </c>
      <c r="I398" s="21">
        <f t="shared" si="44"/>
        <v>18.667999999999999</v>
      </c>
      <c r="K398" s="6">
        <f t="shared" si="43"/>
        <v>30000</v>
      </c>
      <c r="M398" s="6">
        <f t="shared" ref="M398:M400" si="49">L398+K398</f>
        <v>30000</v>
      </c>
      <c r="P398" s="6"/>
      <c r="R398" s="6"/>
    </row>
    <row r="399" spans="1:18" ht="15" customHeight="1" x14ac:dyDescent="0.3">
      <c r="A399" s="18" t="s">
        <v>63</v>
      </c>
      <c r="B399" s="5" t="s">
        <v>222</v>
      </c>
      <c r="C399" s="5">
        <v>80</v>
      </c>
      <c r="E399" s="6">
        <f t="shared" si="45"/>
        <v>80</v>
      </c>
      <c r="F399" s="6"/>
      <c r="G399" s="6">
        <f t="shared" si="46"/>
        <v>80</v>
      </c>
      <c r="H399" s="35">
        <v>0</v>
      </c>
      <c r="I399" s="21">
        <f t="shared" si="44"/>
        <v>0</v>
      </c>
      <c r="K399" s="6">
        <f t="shared" si="43"/>
        <v>80</v>
      </c>
      <c r="M399" s="6">
        <f t="shared" si="49"/>
        <v>80</v>
      </c>
      <c r="P399" s="6"/>
      <c r="R399" s="6"/>
    </row>
    <row r="400" spans="1:18" ht="15" customHeight="1" x14ac:dyDescent="0.3">
      <c r="A400" s="18" t="s">
        <v>109</v>
      </c>
      <c r="B400" s="5" t="s">
        <v>223</v>
      </c>
      <c r="C400" s="5">
        <v>20</v>
      </c>
      <c r="E400" s="6">
        <f t="shared" si="45"/>
        <v>20</v>
      </c>
      <c r="F400" s="6"/>
      <c r="G400" s="6">
        <f t="shared" si="46"/>
        <v>20</v>
      </c>
      <c r="H400" s="35">
        <v>0</v>
      </c>
      <c r="I400" s="21">
        <f t="shared" si="44"/>
        <v>0</v>
      </c>
      <c r="K400" s="6">
        <f t="shared" si="43"/>
        <v>20</v>
      </c>
      <c r="M400" s="6">
        <f t="shared" si="49"/>
        <v>20</v>
      </c>
      <c r="P400" s="6"/>
      <c r="R400" s="6"/>
    </row>
    <row r="401" spans="1:18" ht="15" customHeight="1" x14ac:dyDescent="0.3">
      <c r="A401" s="18"/>
      <c r="E401" s="6"/>
      <c r="F401" s="6"/>
      <c r="G401" s="6"/>
      <c r="H401" s="35"/>
      <c r="I401" s="21"/>
      <c r="K401" s="6"/>
      <c r="M401" s="6"/>
      <c r="P401" s="6"/>
    </row>
    <row r="402" spans="1:18" ht="15" customHeight="1" x14ac:dyDescent="0.3">
      <c r="A402" s="18"/>
      <c r="B402" s="7" t="s">
        <v>224</v>
      </c>
      <c r="C402" s="7">
        <f>C396+C392+C386+C382+C376+C373+C367+C364+C317+C304+C299+C278+C275+C270+C265+C261+C255+C235+C228+C224+C217+C207+C203+C190+C187+C183+C177+C172+C168+C163+C101</f>
        <v>9633934</v>
      </c>
      <c r="E402" s="4">
        <f>E101+E163+E168+E172+E177+E183+E187+E190+E203+E207+E217+E224+E228+E235+E255+E261+E265+E270+E275+E278+E299+E304+E317+E364+E367+E373+E376+E382+E386+E392+E396</f>
        <v>9684184</v>
      </c>
      <c r="F402" s="4"/>
      <c r="G402" s="4">
        <f>G396+G392+G386+G382+G376+G373+G367+G364+G317+G304+G299+G278+G275+G270+G265+G261+G255+G235+G228+G224+G217+G207+G203+G190+G187+G183+G177+G172+G168+G163+G101</f>
        <v>9649184</v>
      </c>
      <c r="H402" s="36">
        <f>H396+H392+H386+H382+H376+H373+H367+H364+H317+H304+H299+H278+H275+H270+H265+H261+H255+H235+H228+H224+H217+H207+H203+H190+H187+H183+H177+H172+H168+H163+H101</f>
        <v>3795330.4699999997</v>
      </c>
      <c r="I402" s="21">
        <f t="shared" si="44"/>
        <v>39.333175427062017</v>
      </c>
      <c r="J402" s="6"/>
      <c r="K402" s="4">
        <f>K396+K392+K386+K382+K376+K373+K367+K364+K317+K304+K299+K278+K275+K270+K265+K261+K255+K235+K228+K224+K217+K207+K190+K187+K183+K177+K172+K168+K163+K101+K203</f>
        <v>9664920</v>
      </c>
      <c r="L402" s="4"/>
      <c r="M402" s="4">
        <f>M396+M392+M386+M382+M376+M373+M367+M364+M317+M304+M299+M278+M275+M270+M265+M261+M255+M235+M228+M224+M217+M207+M203+M190+M187+M183+M177+M172+M168+M163+M101</f>
        <v>9676592</v>
      </c>
      <c r="N402" s="6"/>
      <c r="P402" s="6"/>
      <c r="Q402" s="6"/>
      <c r="R402" s="6"/>
    </row>
    <row r="403" spans="1:18" ht="15" customHeight="1" x14ac:dyDescent="0.3">
      <c r="A403" s="18"/>
      <c r="E403" s="6"/>
      <c r="F403" s="6"/>
      <c r="G403" s="6"/>
      <c r="H403" s="35"/>
      <c r="I403" s="21"/>
      <c r="P403" s="6"/>
    </row>
    <row r="404" spans="1:18" ht="15" customHeight="1" x14ac:dyDescent="0.3">
      <c r="A404" s="25"/>
      <c r="B404" s="17" t="s">
        <v>225</v>
      </c>
      <c r="E404" s="6"/>
      <c r="F404" s="6"/>
      <c r="G404" s="6"/>
      <c r="H404" s="35"/>
      <c r="I404" s="21"/>
      <c r="P404" s="6"/>
    </row>
    <row r="405" spans="1:18" ht="15" customHeight="1" x14ac:dyDescent="0.3">
      <c r="A405" s="18"/>
      <c r="E405" s="6"/>
      <c r="F405" s="6"/>
      <c r="G405" s="6"/>
      <c r="H405" s="35"/>
      <c r="I405" s="21"/>
      <c r="P405" s="6"/>
    </row>
    <row r="406" spans="1:18" ht="15" customHeight="1" x14ac:dyDescent="0.3">
      <c r="A406" s="25" t="s">
        <v>226</v>
      </c>
      <c r="B406" s="7" t="s">
        <v>227</v>
      </c>
      <c r="C406" s="7">
        <f>SUM(C407:C421)</f>
        <v>316600</v>
      </c>
      <c r="E406" s="4">
        <f>SUM(E407:E418)</f>
        <v>336600</v>
      </c>
      <c r="F406" s="4"/>
      <c r="G406" s="4">
        <f>SUM(G407:G418)</f>
        <v>336600</v>
      </c>
      <c r="H406" s="36">
        <f>SUM(H407:H418)</f>
        <v>6383</v>
      </c>
      <c r="I406" s="21">
        <f t="shared" si="44"/>
        <v>1.8963161021984551</v>
      </c>
      <c r="K406" s="4">
        <f>SUM(K407:K418)</f>
        <v>336600</v>
      </c>
      <c r="M406" s="4">
        <f>SUM(M407:M418)</f>
        <v>336600</v>
      </c>
      <c r="P406" s="6"/>
      <c r="R406" s="6"/>
    </row>
    <row r="407" spans="1:18" ht="15" customHeight="1" x14ac:dyDescent="0.3">
      <c r="A407" s="18" t="s">
        <v>228</v>
      </c>
      <c r="B407" s="5" t="s">
        <v>229</v>
      </c>
      <c r="C407" s="5">
        <v>20000</v>
      </c>
      <c r="E407" s="6">
        <f t="shared" si="45"/>
        <v>20000</v>
      </c>
      <c r="F407" s="6"/>
      <c r="G407" s="6">
        <f>F407+E407</f>
        <v>20000</v>
      </c>
      <c r="H407" s="21">
        <v>6383</v>
      </c>
      <c r="I407" s="21">
        <f t="shared" si="44"/>
        <v>31.914999999999999</v>
      </c>
      <c r="K407" s="6">
        <f>J407+G407</f>
        <v>20000</v>
      </c>
      <c r="M407" s="6">
        <f>L407+K407</f>
        <v>20000</v>
      </c>
      <c r="P407" s="6"/>
      <c r="R407" s="6"/>
    </row>
    <row r="408" spans="1:18" ht="15" hidden="1" customHeight="1" x14ac:dyDescent="0.3">
      <c r="A408" s="18" t="s">
        <v>228</v>
      </c>
      <c r="B408" s="5" t="s">
        <v>312</v>
      </c>
      <c r="C408" s="5">
        <v>0</v>
      </c>
      <c r="E408" s="6">
        <f t="shared" si="45"/>
        <v>0</v>
      </c>
      <c r="F408" s="6"/>
      <c r="G408" s="6">
        <f t="shared" ref="G408:G475" si="50">F408+E408</f>
        <v>0</v>
      </c>
      <c r="H408" s="35"/>
      <c r="I408" s="21" t="e">
        <f t="shared" si="44"/>
        <v>#DIV/0!</v>
      </c>
      <c r="K408" s="6">
        <f t="shared" ref="K408:K474" si="51">J408+G408</f>
        <v>0</v>
      </c>
      <c r="M408" s="6">
        <f t="shared" ref="M408:M471" si="52">L408+K408</f>
        <v>0</v>
      </c>
      <c r="P408" s="6"/>
      <c r="R408" s="6"/>
    </row>
    <row r="409" spans="1:18" ht="15" hidden="1" customHeight="1" x14ac:dyDescent="0.3">
      <c r="A409" s="18" t="s">
        <v>228</v>
      </c>
      <c r="B409" s="5" t="s">
        <v>265</v>
      </c>
      <c r="C409" s="5">
        <v>0</v>
      </c>
      <c r="E409" s="6">
        <f t="shared" si="45"/>
        <v>0</v>
      </c>
      <c r="F409" s="6"/>
      <c r="G409" s="6">
        <f t="shared" si="50"/>
        <v>0</v>
      </c>
      <c r="H409" s="35"/>
      <c r="I409" s="21" t="e">
        <f t="shared" ref="I409:I475" si="53">H409/G409*100</f>
        <v>#DIV/0!</v>
      </c>
      <c r="K409" s="6">
        <f t="shared" si="51"/>
        <v>0</v>
      </c>
      <c r="M409" s="6">
        <f t="shared" si="52"/>
        <v>0</v>
      </c>
      <c r="P409" s="6"/>
      <c r="R409" s="6"/>
    </row>
    <row r="410" spans="1:18" ht="15" hidden="1" customHeight="1" x14ac:dyDescent="0.3">
      <c r="A410" s="18" t="s">
        <v>228</v>
      </c>
      <c r="B410" s="5" t="s">
        <v>230</v>
      </c>
      <c r="C410" s="5">
        <v>0</v>
      </c>
      <c r="E410" s="6">
        <f t="shared" si="45"/>
        <v>0</v>
      </c>
      <c r="F410" s="6"/>
      <c r="G410" s="6">
        <f t="shared" si="50"/>
        <v>0</v>
      </c>
      <c r="H410" s="35"/>
      <c r="I410" s="21" t="e">
        <f t="shared" si="53"/>
        <v>#DIV/0!</v>
      </c>
      <c r="K410" s="6">
        <f t="shared" si="51"/>
        <v>0</v>
      </c>
      <c r="M410" s="6">
        <f t="shared" si="52"/>
        <v>0</v>
      </c>
      <c r="P410" s="6"/>
      <c r="R410" s="6"/>
    </row>
    <row r="411" spans="1:18" ht="15" hidden="1" customHeight="1" x14ac:dyDescent="0.3">
      <c r="A411" s="18" t="s">
        <v>228</v>
      </c>
      <c r="B411" s="5" t="s">
        <v>320</v>
      </c>
      <c r="C411" s="5">
        <v>0</v>
      </c>
      <c r="E411" s="6">
        <f t="shared" si="45"/>
        <v>0</v>
      </c>
      <c r="F411" s="6"/>
      <c r="G411" s="6">
        <f t="shared" si="50"/>
        <v>0</v>
      </c>
      <c r="H411" s="35"/>
      <c r="I411" s="21" t="e">
        <f t="shared" si="53"/>
        <v>#DIV/0!</v>
      </c>
      <c r="K411" s="6">
        <f t="shared" si="51"/>
        <v>0</v>
      </c>
      <c r="M411" s="6">
        <f t="shared" si="52"/>
        <v>0</v>
      </c>
      <c r="P411" s="6"/>
      <c r="R411" s="6"/>
    </row>
    <row r="412" spans="1:18" ht="15" customHeight="1" x14ac:dyDescent="0.3">
      <c r="A412" s="18" t="s">
        <v>228</v>
      </c>
      <c r="B412" s="5" t="s">
        <v>409</v>
      </c>
      <c r="C412" s="5">
        <v>230000</v>
      </c>
      <c r="E412" s="6">
        <f t="shared" si="45"/>
        <v>230000</v>
      </c>
      <c r="F412" s="6"/>
      <c r="G412" s="6">
        <f t="shared" si="50"/>
        <v>230000</v>
      </c>
      <c r="H412" s="35">
        <v>0</v>
      </c>
      <c r="I412" s="21">
        <f t="shared" si="53"/>
        <v>0</v>
      </c>
      <c r="K412" s="6">
        <f t="shared" si="51"/>
        <v>230000</v>
      </c>
      <c r="M412" s="6">
        <f t="shared" si="52"/>
        <v>230000</v>
      </c>
      <c r="P412" s="6"/>
      <c r="R412" s="6"/>
    </row>
    <row r="413" spans="1:18" ht="15" customHeight="1" x14ac:dyDescent="0.3">
      <c r="A413" s="18" t="s">
        <v>228</v>
      </c>
      <c r="B413" s="5" t="s">
        <v>269</v>
      </c>
      <c r="C413" s="5">
        <v>10000</v>
      </c>
      <c r="E413" s="6">
        <f t="shared" si="45"/>
        <v>10000</v>
      </c>
      <c r="F413" s="6"/>
      <c r="G413" s="6">
        <f t="shared" si="50"/>
        <v>10000</v>
      </c>
      <c r="H413" s="35">
        <v>0</v>
      </c>
      <c r="I413" s="21">
        <f t="shared" si="53"/>
        <v>0</v>
      </c>
      <c r="K413" s="6">
        <f t="shared" si="51"/>
        <v>10000</v>
      </c>
      <c r="M413" s="6">
        <f t="shared" si="52"/>
        <v>10000</v>
      </c>
      <c r="P413" s="6"/>
      <c r="R413" s="6"/>
    </row>
    <row r="414" spans="1:18" ht="15" customHeight="1" x14ac:dyDescent="0.3">
      <c r="A414" s="18" t="s">
        <v>228</v>
      </c>
      <c r="B414" s="5" t="s">
        <v>421</v>
      </c>
      <c r="D414" s="5">
        <v>20000</v>
      </c>
      <c r="E414" s="6">
        <f t="shared" si="45"/>
        <v>20000</v>
      </c>
      <c r="F414" s="6"/>
      <c r="G414" s="6">
        <f t="shared" si="50"/>
        <v>20000</v>
      </c>
      <c r="H414" s="35">
        <v>0</v>
      </c>
      <c r="I414" s="21">
        <f t="shared" si="53"/>
        <v>0</v>
      </c>
      <c r="K414" s="6">
        <f t="shared" si="51"/>
        <v>20000</v>
      </c>
      <c r="M414" s="6">
        <f t="shared" si="52"/>
        <v>20000</v>
      </c>
      <c r="P414" s="6"/>
      <c r="R414" s="6"/>
    </row>
    <row r="415" spans="1:18" ht="15" customHeight="1" x14ac:dyDescent="0.3">
      <c r="A415" s="18" t="s">
        <v>228</v>
      </c>
      <c r="B415" s="5" t="s">
        <v>274</v>
      </c>
      <c r="C415" s="5">
        <v>5000</v>
      </c>
      <c r="E415" s="6">
        <f t="shared" si="45"/>
        <v>5000</v>
      </c>
      <c r="F415" s="6"/>
      <c r="G415" s="6">
        <f t="shared" si="50"/>
        <v>5000</v>
      </c>
      <c r="H415" s="35">
        <v>0</v>
      </c>
      <c r="I415" s="21">
        <f t="shared" si="53"/>
        <v>0</v>
      </c>
      <c r="K415" s="6">
        <f t="shared" si="51"/>
        <v>5000</v>
      </c>
      <c r="M415" s="6">
        <f t="shared" si="52"/>
        <v>5000</v>
      </c>
      <c r="P415" s="6"/>
      <c r="R415" s="6"/>
    </row>
    <row r="416" spans="1:18" ht="17.25" hidden="1" customHeight="1" x14ac:dyDescent="0.3">
      <c r="A416" s="18" t="s">
        <v>228</v>
      </c>
      <c r="B416" s="5" t="s">
        <v>341</v>
      </c>
      <c r="C416" s="5">
        <v>0</v>
      </c>
      <c r="E416" s="6">
        <f t="shared" si="45"/>
        <v>0</v>
      </c>
      <c r="F416" s="6"/>
      <c r="G416" s="6">
        <f t="shared" si="50"/>
        <v>0</v>
      </c>
      <c r="H416" s="35"/>
      <c r="I416" s="21" t="e">
        <f t="shared" si="53"/>
        <v>#DIV/0!</v>
      </c>
      <c r="K416" s="6">
        <f t="shared" si="51"/>
        <v>0</v>
      </c>
      <c r="M416" s="6">
        <f t="shared" si="52"/>
        <v>0</v>
      </c>
      <c r="P416" s="6"/>
      <c r="R416" s="6"/>
    </row>
    <row r="417" spans="1:18" ht="15" hidden="1" customHeight="1" x14ac:dyDescent="0.3">
      <c r="A417" s="18" t="s">
        <v>228</v>
      </c>
      <c r="B417" s="5" t="s">
        <v>342</v>
      </c>
      <c r="C417" s="5">
        <v>0</v>
      </c>
      <c r="E417" s="6">
        <f t="shared" ref="E417:E470" si="54">D417+C417</f>
        <v>0</v>
      </c>
      <c r="F417" s="6"/>
      <c r="G417" s="6">
        <f t="shared" si="50"/>
        <v>0</v>
      </c>
      <c r="H417" s="35"/>
      <c r="I417" s="21" t="e">
        <f t="shared" si="53"/>
        <v>#DIV/0!</v>
      </c>
      <c r="K417" s="6">
        <f t="shared" si="51"/>
        <v>0</v>
      </c>
      <c r="M417" s="6">
        <f t="shared" si="52"/>
        <v>0</v>
      </c>
      <c r="P417" s="6"/>
      <c r="R417" s="6"/>
    </row>
    <row r="418" spans="1:18" ht="15" customHeight="1" x14ac:dyDescent="0.3">
      <c r="A418" s="18" t="s">
        <v>228</v>
      </c>
      <c r="B418" s="9" t="s">
        <v>410</v>
      </c>
      <c r="C418" s="5">
        <v>51600</v>
      </c>
      <c r="E418" s="6">
        <f t="shared" si="54"/>
        <v>51600</v>
      </c>
      <c r="F418" s="6"/>
      <c r="G418" s="6">
        <f t="shared" si="50"/>
        <v>51600</v>
      </c>
      <c r="H418" s="35">
        <v>0</v>
      </c>
      <c r="I418" s="21">
        <f t="shared" si="53"/>
        <v>0</v>
      </c>
      <c r="K418" s="6">
        <f t="shared" si="51"/>
        <v>51600</v>
      </c>
      <c r="M418" s="6">
        <f t="shared" si="52"/>
        <v>51600</v>
      </c>
      <c r="P418" s="6"/>
      <c r="R418" s="6"/>
    </row>
    <row r="419" spans="1:18" ht="15" hidden="1" customHeight="1" x14ac:dyDescent="0.3">
      <c r="A419" s="18" t="s">
        <v>228</v>
      </c>
      <c r="B419" s="5" t="s">
        <v>343</v>
      </c>
      <c r="C419" s="5">
        <v>0</v>
      </c>
      <c r="E419" s="6">
        <f t="shared" si="54"/>
        <v>0</v>
      </c>
      <c r="F419" s="6"/>
      <c r="G419" s="6">
        <f t="shared" si="50"/>
        <v>0</v>
      </c>
      <c r="H419" s="35"/>
      <c r="I419" s="21" t="e">
        <f t="shared" si="53"/>
        <v>#DIV/0!</v>
      </c>
      <c r="K419" s="6">
        <f t="shared" si="51"/>
        <v>0</v>
      </c>
      <c r="M419" s="6">
        <f t="shared" si="52"/>
        <v>0</v>
      </c>
      <c r="P419" s="6"/>
      <c r="R419" s="6"/>
    </row>
    <row r="420" spans="1:18" ht="15" hidden="1" customHeight="1" x14ac:dyDescent="0.3">
      <c r="A420" s="18" t="s">
        <v>228</v>
      </c>
      <c r="B420" s="5" t="s">
        <v>332</v>
      </c>
      <c r="C420" s="5">
        <v>0</v>
      </c>
      <c r="E420" s="6">
        <f t="shared" si="54"/>
        <v>0</v>
      </c>
      <c r="F420" s="6"/>
      <c r="G420" s="6">
        <f t="shared" si="50"/>
        <v>0</v>
      </c>
      <c r="H420" s="35"/>
      <c r="I420" s="21" t="e">
        <f t="shared" si="53"/>
        <v>#DIV/0!</v>
      </c>
      <c r="K420" s="6">
        <f t="shared" si="51"/>
        <v>0</v>
      </c>
      <c r="M420" s="6">
        <f t="shared" si="52"/>
        <v>0</v>
      </c>
      <c r="P420" s="6"/>
      <c r="R420" s="6"/>
    </row>
    <row r="421" spans="1:18" ht="15" hidden="1" customHeight="1" x14ac:dyDescent="0.3">
      <c r="A421" s="18" t="s">
        <v>228</v>
      </c>
      <c r="B421" s="5" t="s">
        <v>329</v>
      </c>
      <c r="C421" s="5">
        <v>0</v>
      </c>
      <c r="E421" s="6">
        <f t="shared" si="54"/>
        <v>0</v>
      </c>
      <c r="F421" s="6"/>
      <c r="G421" s="6">
        <f t="shared" si="50"/>
        <v>0</v>
      </c>
      <c r="H421" s="35"/>
      <c r="I421" s="21" t="e">
        <f t="shared" si="53"/>
        <v>#DIV/0!</v>
      </c>
      <c r="K421" s="6">
        <f t="shared" si="51"/>
        <v>0</v>
      </c>
      <c r="M421" s="6">
        <f t="shared" si="52"/>
        <v>0</v>
      </c>
      <c r="P421" s="6"/>
      <c r="R421" s="6"/>
    </row>
    <row r="422" spans="1:18" ht="15" customHeight="1" x14ac:dyDescent="0.3">
      <c r="A422" s="18"/>
      <c r="E422" s="6"/>
      <c r="F422" s="6"/>
      <c r="G422" s="6"/>
      <c r="H422" s="35"/>
      <c r="I422" s="21"/>
      <c r="K422" s="6"/>
      <c r="M422" s="6"/>
      <c r="P422" s="6"/>
      <c r="R422" s="6"/>
    </row>
    <row r="423" spans="1:18" ht="15" customHeight="1" x14ac:dyDescent="0.3">
      <c r="A423" s="25" t="s">
        <v>231</v>
      </c>
      <c r="B423" s="7" t="s">
        <v>131</v>
      </c>
      <c r="C423" s="7">
        <f>SUM(C424:C427)</f>
        <v>5000</v>
      </c>
      <c r="E423" s="4">
        <f t="shared" si="54"/>
        <v>5000</v>
      </c>
      <c r="F423" s="4"/>
      <c r="G423" s="4">
        <f t="shared" si="50"/>
        <v>5000</v>
      </c>
      <c r="H423" s="34">
        <f>H426</f>
        <v>0</v>
      </c>
      <c r="I423" s="21">
        <f t="shared" si="53"/>
        <v>0</v>
      </c>
      <c r="K423" s="4">
        <f t="shared" si="51"/>
        <v>5000</v>
      </c>
      <c r="M423" s="4">
        <f t="shared" si="52"/>
        <v>5000</v>
      </c>
      <c r="P423" s="6"/>
      <c r="R423" s="6"/>
    </row>
    <row r="424" spans="1:18" ht="15" hidden="1" customHeight="1" x14ac:dyDescent="0.3">
      <c r="A424" s="29" t="s">
        <v>228</v>
      </c>
      <c r="B424" s="10" t="s">
        <v>303</v>
      </c>
      <c r="C424" s="5">
        <v>0</v>
      </c>
      <c r="E424" s="6">
        <f t="shared" si="54"/>
        <v>0</v>
      </c>
      <c r="F424" s="6"/>
      <c r="G424" s="6">
        <f t="shared" si="50"/>
        <v>0</v>
      </c>
      <c r="H424" s="35"/>
      <c r="I424" s="21" t="e">
        <f t="shared" si="53"/>
        <v>#DIV/0!</v>
      </c>
      <c r="K424" s="6">
        <f t="shared" si="51"/>
        <v>0</v>
      </c>
      <c r="M424" s="6">
        <f t="shared" si="52"/>
        <v>0</v>
      </c>
      <c r="P424" s="6"/>
      <c r="R424" s="6"/>
    </row>
    <row r="425" spans="1:18" ht="15" hidden="1" customHeight="1" x14ac:dyDescent="0.3">
      <c r="A425" s="29" t="s">
        <v>228</v>
      </c>
      <c r="B425" s="10" t="s">
        <v>304</v>
      </c>
      <c r="C425" s="5">
        <v>0</v>
      </c>
      <c r="E425" s="6">
        <f t="shared" si="54"/>
        <v>0</v>
      </c>
      <c r="F425" s="6"/>
      <c r="G425" s="6">
        <f t="shared" si="50"/>
        <v>0</v>
      </c>
      <c r="H425" s="35"/>
      <c r="I425" s="21" t="e">
        <f t="shared" si="53"/>
        <v>#DIV/0!</v>
      </c>
      <c r="K425" s="6">
        <f t="shared" si="51"/>
        <v>0</v>
      </c>
      <c r="M425" s="6">
        <f t="shared" si="52"/>
        <v>0</v>
      </c>
      <c r="P425" s="6"/>
      <c r="R425" s="6"/>
    </row>
    <row r="426" spans="1:18" ht="15" customHeight="1" x14ac:dyDescent="0.3">
      <c r="A426" s="29" t="s">
        <v>228</v>
      </c>
      <c r="B426" s="10" t="s">
        <v>407</v>
      </c>
      <c r="C426" s="5">
        <v>5000</v>
      </c>
      <c r="E426" s="6">
        <f t="shared" si="54"/>
        <v>5000</v>
      </c>
      <c r="F426" s="6"/>
      <c r="G426" s="6">
        <f t="shared" si="50"/>
        <v>5000</v>
      </c>
      <c r="H426" s="35">
        <v>0</v>
      </c>
      <c r="I426" s="21">
        <f t="shared" si="53"/>
        <v>0</v>
      </c>
      <c r="K426" s="6">
        <f t="shared" si="51"/>
        <v>5000</v>
      </c>
      <c r="M426" s="6">
        <f t="shared" si="52"/>
        <v>5000</v>
      </c>
      <c r="P426" s="6"/>
      <c r="R426" s="6"/>
    </row>
    <row r="427" spans="1:18" ht="15" hidden="1" customHeight="1" x14ac:dyDescent="0.3">
      <c r="A427" s="29" t="s">
        <v>228</v>
      </c>
      <c r="B427" s="5" t="s">
        <v>344</v>
      </c>
      <c r="C427" s="5">
        <v>0</v>
      </c>
      <c r="E427" s="6">
        <f t="shared" si="54"/>
        <v>0</v>
      </c>
      <c r="F427" s="6"/>
      <c r="G427" s="6">
        <f t="shared" si="50"/>
        <v>0</v>
      </c>
      <c r="H427" s="35"/>
      <c r="I427" s="21" t="e">
        <f t="shared" si="53"/>
        <v>#DIV/0!</v>
      </c>
      <c r="K427" s="6">
        <f t="shared" si="51"/>
        <v>0</v>
      </c>
      <c r="M427" s="6">
        <f t="shared" si="52"/>
        <v>0</v>
      </c>
      <c r="P427" s="6"/>
      <c r="R427" s="6"/>
    </row>
    <row r="428" spans="1:18" ht="15" customHeight="1" x14ac:dyDescent="0.3">
      <c r="A428" s="29"/>
      <c r="E428" s="6"/>
      <c r="F428" s="6"/>
      <c r="G428" s="6"/>
      <c r="H428" s="35"/>
      <c r="I428" s="21"/>
      <c r="K428" s="6"/>
      <c r="M428" s="6"/>
      <c r="P428" s="6"/>
      <c r="R428" s="6"/>
    </row>
    <row r="429" spans="1:18" ht="15" customHeight="1" x14ac:dyDescent="0.3">
      <c r="A429" s="42" t="s">
        <v>345</v>
      </c>
      <c r="B429" s="11" t="s">
        <v>137</v>
      </c>
      <c r="C429" s="7">
        <f>C430</f>
        <v>31500</v>
      </c>
      <c r="E429" s="4">
        <f t="shared" si="54"/>
        <v>31500</v>
      </c>
      <c r="F429" s="4"/>
      <c r="G429" s="4">
        <f t="shared" si="50"/>
        <v>31500</v>
      </c>
      <c r="H429" s="34">
        <f>H430</f>
        <v>0</v>
      </c>
      <c r="I429" s="21">
        <f t="shared" si="53"/>
        <v>0</v>
      </c>
      <c r="K429" s="4">
        <f t="shared" si="51"/>
        <v>31500</v>
      </c>
      <c r="M429" s="4">
        <f t="shared" si="52"/>
        <v>31500</v>
      </c>
      <c r="P429" s="6"/>
      <c r="R429" s="6"/>
    </row>
    <row r="430" spans="1:18" ht="15" customHeight="1" x14ac:dyDescent="0.3">
      <c r="A430" s="29" t="s">
        <v>228</v>
      </c>
      <c r="B430" s="5" t="s">
        <v>396</v>
      </c>
      <c r="C430" s="5">
        <v>31500</v>
      </c>
      <c r="E430" s="6">
        <f t="shared" si="54"/>
        <v>31500</v>
      </c>
      <c r="F430" s="6"/>
      <c r="G430" s="6">
        <f t="shared" si="50"/>
        <v>31500</v>
      </c>
      <c r="H430" s="35">
        <v>0</v>
      </c>
      <c r="I430" s="21">
        <f t="shared" si="53"/>
        <v>0</v>
      </c>
      <c r="K430" s="6">
        <f t="shared" si="51"/>
        <v>31500</v>
      </c>
      <c r="M430" s="6">
        <f t="shared" si="52"/>
        <v>31500</v>
      </c>
      <c r="P430" s="6"/>
      <c r="R430" s="6"/>
    </row>
    <row r="431" spans="1:18" ht="15" customHeight="1" x14ac:dyDescent="0.3">
      <c r="A431" s="18"/>
      <c r="E431" s="6"/>
      <c r="F431" s="6"/>
      <c r="G431" s="6"/>
      <c r="H431" s="35"/>
      <c r="I431" s="21"/>
      <c r="K431" s="6"/>
      <c r="M431" s="6"/>
      <c r="P431" s="6"/>
      <c r="R431" s="6"/>
    </row>
    <row r="432" spans="1:18" ht="15" customHeight="1" x14ac:dyDescent="0.3">
      <c r="A432" s="25" t="s">
        <v>232</v>
      </c>
      <c r="B432" s="7" t="s">
        <v>233</v>
      </c>
      <c r="C432" s="7">
        <f>SUM(C433:C448)</f>
        <v>861000</v>
      </c>
      <c r="E432" s="4">
        <f t="shared" si="54"/>
        <v>861000</v>
      </c>
      <c r="F432" s="4"/>
      <c r="G432" s="4">
        <f>SUM(G433:G443)</f>
        <v>946000</v>
      </c>
      <c r="H432" s="36">
        <f>SUM(H433:H443)</f>
        <v>200</v>
      </c>
      <c r="I432" s="21">
        <f t="shared" si="53"/>
        <v>2.1141649048625793E-2</v>
      </c>
      <c r="K432" s="4">
        <f t="shared" si="51"/>
        <v>946000</v>
      </c>
      <c r="M432" s="4">
        <f>SUM(M433:M443)</f>
        <v>946000</v>
      </c>
      <c r="P432" s="6"/>
      <c r="R432" s="6"/>
    </row>
    <row r="433" spans="1:18" ht="15" customHeight="1" x14ac:dyDescent="0.3">
      <c r="A433" s="18" t="s">
        <v>228</v>
      </c>
      <c r="B433" s="5" t="s">
        <v>234</v>
      </c>
      <c r="C433" s="5">
        <v>185000</v>
      </c>
      <c r="E433" s="6">
        <f t="shared" si="54"/>
        <v>185000</v>
      </c>
      <c r="F433" s="6"/>
      <c r="G433" s="6">
        <f t="shared" si="50"/>
        <v>185000</v>
      </c>
      <c r="H433" s="21">
        <v>200</v>
      </c>
      <c r="I433" s="21">
        <f t="shared" si="53"/>
        <v>0.10810810810810811</v>
      </c>
      <c r="K433" s="6">
        <f t="shared" si="51"/>
        <v>185000</v>
      </c>
      <c r="M433" s="6">
        <f t="shared" si="52"/>
        <v>185000</v>
      </c>
      <c r="P433" s="6"/>
      <c r="R433" s="6"/>
    </row>
    <row r="434" spans="1:18" ht="15" customHeight="1" x14ac:dyDescent="0.3">
      <c r="A434" s="18" t="s">
        <v>228</v>
      </c>
      <c r="B434" s="5" t="s">
        <v>377</v>
      </c>
      <c r="C434" s="5">
        <v>6000</v>
      </c>
      <c r="E434" s="6">
        <f t="shared" si="54"/>
        <v>6000</v>
      </c>
      <c r="F434" s="6"/>
      <c r="G434" s="6">
        <f t="shared" si="50"/>
        <v>6000</v>
      </c>
      <c r="H434" s="35">
        <v>0</v>
      </c>
      <c r="I434" s="21">
        <f t="shared" si="53"/>
        <v>0</v>
      </c>
      <c r="K434" s="6">
        <f t="shared" si="51"/>
        <v>6000</v>
      </c>
      <c r="M434" s="6">
        <f t="shared" si="52"/>
        <v>6000</v>
      </c>
      <c r="P434" s="6"/>
      <c r="R434" s="6"/>
    </row>
    <row r="435" spans="1:18" ht="15" customHeight="1" x14ac:dyDescent="0.3">
      <c r="A435" s="18" t="s">
        <v>228</v>
      </c>
      <c r="B435" s="5" t="s">
        <v>346</v>
      </c>
      <c r="C435" s="5">
        <v>30000</v>
      </c>
      <c r="E435" s="6">
        <f t="shared" si="54"/>
        <v>30000</v>
      </c>
      <c r="F435" s="6"/>
      <c r="G435" s="6">
        <f t="shared" si="50"/>
        <v>30000</v>
      </c>
      <c r="H435" s="35">
        <v>0</v>
      </c>
      <c r="I435" s="21">
        <f t="shared" si="53"/>
        <v>0</v>
      </c>
      <c r="K435" s="6">
        <f t="shared" si="51"/>
        <v>30000</v>
      </c>
      <c r="M435" s="6">
        <f t="shared" si="52"/>
        <v>30000</v>
      </c>
      <c r="P435" s="6"/>
      <c r="R435" s="6"/>
    </row>
    <row r="436" spans="1:18" ht="15" customHeight="1" x14ac:dyDescent="0.3">
      <c r="A436" s="18" t="s">
        <v>228</v>
      </c>
      <c r="B436" s="5" t="s">
        <v>416</v>
      </c>
      <c r="C436" s="5">
        <v>25000</v>
      </c>
      <c r="E436" s="6">
        <f t="shared" si="54"/>
        <v>25000</v>
      </c>
      <c r="F436" s="6"/>
      <c r="G436" s="6">
        <f t="shared" si="50"/>
        <v>25000</v>
      </c>
      <c r="H436" s="35">
        <v>0</v>
      </c>
      <c r="I436" s="21">
        <f t="shared" si="53"/>
        <v>0</v>
      </c>
      <c r="K436" s="6">
        <f t="shared" si="51"/>
        <v>25000</v>
      </c>
      <c r="L436" s="7">
        <v>-25000</v>
      </c>
      <c r="M436" s="6">
        <f t="shared" si="52"/>
        <v>0</v>
      </c>
      <c r="P436" s="6"/>
      <c r="R436" s="6"/>
    </row>
    <row r="437" spans="1:18" ht="15" customHeight="1" x14ac:dyDescent="0.3">
      <c r="A437" s="18" t="s">
        <v>228</v>
      </c>
      <c r="B437" s="5" t="s">
        <v>464</v>
      </c>
      <c r="C437" s="5">
        <v>8000</v>
      </c>
      <c r="E437" s="6">
        <f t="shared" si="54"/>
        <v>8000</v>
      </c>
      <c r="F437" s="6"/>
      <c r="G437" s="6">
        <f t="shared" si="50"/>
        <v>8000</v>
      </c>
      <c r="H437" s="35">
        <v>0</v>
      </c>
      <c r="I437" s="21">
        <f t="shared" si="53"/>
        <v>0</v>
      </c>
      <c r="K437" s="6">
        <f t="shared" si="51"/>
        <v>8000</v>
      </c>
      <c r="M437" s="6">
        <f t="shared" si="52"/>
        <v>8000</v>
      </c>
      <c r="P437" s="6"/>
      <c r="R437" s="6"/>
    </row>
    <row r="438" spans="1:18" ht="15" customHeight="1" x14ac:dyDescent="0.3">
      <c r="A438" s="18" t="s">
        <v>228</v>
      </c>
      <c r="B438" s="5" t="s">
        <v>471</v>
      </c>
      <c r="E438" s="6"/>
      <c r="F438" s="6"/>
      <c r="G438" s="6"/>
      <c r="H438" s="35"/>
      <c r="I438" s="21"/>
      <c r="K438" s="6"/>
      <c r="L438" s="7">
        <v>10000</v>
      </c>
      <c r="M438" s="6">
        <f t="shared" si="52"/>
        <v>10000</v>
      </c>
      <c r="P438" s="6"/>
      <c r="R438" s="6"/>
    </row>
    <row r="439" spans="1:18" ht="15" customHeight="1" x14ac:dyDescent="0.3">
      <c r="A439" s="18" t="s">
        <v>228</v>
      </c>
      <c r="B439" s="5" t="s">
        <v>470</v>
      </c>
      <c r="E439" s="6"/>
      <c r="F439" s="6"/>
      <c r="G439" s="6"/>
      <c r="H439" s="35"/>
      <c r="I439" s="21"/>
      <c r="K439" s="6"/>
      <c r="L439" s="7">
        <v>15000</v>
      </c>
      <c r="M439" s="6">
        <f t="shared" si="52"/>
        <v>15000</v>
      </c>
      <c r="P439" s="6"/>
      <c r="R439" s="6"/>
    </row>
    <row r="440" spans="1:18" ht="15" customHeight="1" x14ac:dyDescent="0.3">
      <c r="A440" s="18" t="s">
        <v>228</v>
      </c>
      <c r="B440" s="5" t="s">
        <v>350</v>
      </c>
      <c r="C440" s="5">
        <v>450000</v>
      </c>
      <c r="E440" s="6">
        <f t="shared" si="54"/>
        <v>450000</v>
      </c>
      <c r="F440" s="6"/>
      <c r="G440" s="6">
        <f t="shared" si="50"/>
        <v>450000</v>
      </c>
      <c r="H440" s="35">
        <v>0</v>
      </c>
      <c r="I440" s="21">
        <f t="shared" si="53"/>
        <v>0</v>
      </c>
      <c r="K440" s="6">
        <f t="shared" si="51"/>
        <v>450000</v>
      </c>
      <c r="M440" s="6">
        <f t="shared" si="52"/>
        <v>450000</v>
      </c>
      <c r="P440" s="6"/>
      <c r="R440" s="6"/>
    </row>
    <row r="441" spans="1:18" ht="15" customHeight="1" x14ac:dyDescent="0.3">
      <c r="A441" s="18" t="s">
        <v>228</v>
      </c>
      <c r="B441" s="5" t="s">
        <v>431</v>
      </c>
      <c r="C441" s="5">
        <v>0</v>
      </c>
      <c r="E441" s="6">
        <f>D441+C441</f>
        <v>0</v>
      </c>
      <c r="F441" s="6">
        <v>85000</v>
      </c>
      <c r="G441" s="6">
        <f t="shared" si="50"/>
        <v>85000</v>
      </c>
      <c r="H441" s="35">
        <v>0</v>
      </c>
      <c r="I441" s="21">
        <f t="shared" si="53"/>
        <v>0</v>
      </c>
      <c r="K441" s="6">
        <f t="shared" si="51"/>
        <v>85000</v>
      </c>
      <c r="M441" s="6">
        <f t="shared" si="52"/>
        <v>85000</v>
      </c>
      <c r="P441" s="6"/>
      <c r="R441" s="6"/>
    </row>
    <row r="442" spans="1:18" ht="15" customHeight="1" x14ac:dyDescent="0.3">
      <c r="A442" s="18" t="s">
        <v>228</v>
      </c>
      <c r="B442" s="5" t="s">
        <v>351</v>
      </c>
      <c r="C442" s="5">
        <v>115000</v>
      </c>
      <c r="E442" s="6">
        <f t="shared" si="54"/>
        <v>115000</v>
      </c>
      <c r="F442" s="6"/>
      <c r="G442" s="6">
        <f t="shared" si="50"/>
        <v>115000</v>
      </c>
      <c r="H442" s="35">
        <v>0</v>
      </c>
      <c r="I442" s="21">
        <f t="shared" si="53"/>
        <v>0</v>
      </c>
      <c r="K442" s="6">
        <f t="shared" si="51"/>
        <v>115000</v>
      </c>
      <c r="M442" s="6">
        <f t="shared" si="52"/>
        <v>115000</v>
      </c>
      <c r="P442" s="6"/>
      <c r="R442" s="6"/>
    </row>
    <row r="443" spans="1:18" ht="15" customHeight="1" x14ac:dyDescent="0.3">
      <c r="A443" s="18" t="s">
        <v>228</v>
      </c>
      <c r="B443" s="5" t="s">
        <v>378</v>
      </c>
      <c r="C443" s="5">
        <v>42000</v>
      </c>
      <c r="E443" s="6">
        <f t="shared" si="54"/>
        <v>42000</v>
      </c>
      <c r="F443" s="6"/>
      <c r="G443" s="6">
        <f t="shared" si="50"/>
        <v>42000</v>
      </c>
      <c r="H443" s="35">
        <v>0</v>
      </c>
      <c r="I443" s="21">
        <f t="shared" si="53"/>
        <v>0</v>
      </c>
      <c r="K443" s="6">
        <f t="shared" si="51"/>
        <v>42000</v>
      </c>
      <c r="M443" s="6">
        <f t="shared" si="52"/>
        <v>42000</v>
      </c>
      <c r="P443" s="6"/>
      <c r="R443" s="6"/>
    </row>
    <row r="444" spans="1:18" ht="15" hidden="1" customHeight="1" x14ac:dyDescent="0.3">
      <c r="A444" s="18" t="s">
        <v>228</v>
      </c>
      <c r="B444" s="5" t="s">
        <v>318</v>
      </c>
      <c r="C444" s="5">
        <v>0</v>
      </c>
      <c r="E444" s="6">
        <f t="shared" si="54"/>
        <v>0</v>
      </c>
      <c r="F444" s="6"/>
      <c r="G444" s="6">
        <f t="shared" si="50"/>
        <v>0</v>
      </c>
      <c r="H444" s="35"/>
      <c r="I444" s="21" t="e">
        <f t="shared" si="53"/>
        <v>#DIV/0!</v>
      </c>
      <c r="K444" s="6">
        <f t="shared" si="51"/>
        <v>0</v>
      </c>
      <c r="M444" s="6">
        <f t="shared" si="52"/>
        <v>0</v>
      </c>
      <c r="P444" s="6"/>
      <c r="R444" s="6"/>
    </row>
    <row r="445" spans="1:18" ht="15" hidden="1" customHeight="1" x14ac:dyDescent="0.3">
      <c r="A445" s="18" t="s">
        <v>228</v>
      </c>
      <c r="B445" s="5" t="s">
        <v>271</v>
      </c>
      <c r="C445" s="5">
        <v>0</v>
      </c>
      <c r="E445" s="6">
        <f t="shared" si="54"/>
        <v>0</v>
      </c>
      <c r="F445" s="6"/>
      <c r="G445" s="6">
        <f t="shared" si="50"/>
        <v>0</v>
      </c>
      <c r="H445" s="35"/>
      <c r="I445" s="21" t="e">
        <f t="shared" si="53"/>
        <v>#DIV/0!</v>
      </c>
      <c r="K445" s="6">
        <f t="shared" si="51"/>
        <v>0</v>
      </c>
      <c r="M445" s="6">
        <f t="shared" si="52"/>
        <v>0</v>
      </c>
      <c r="P445" s="6"/>
      <c r="R445" s="6"/>
    </row>
    <row r="446" spans="1:18" ht="15" hidden="1" customHeight="1" x14ac:dyDescent="0.3">
      <c r="A446" s="18" t="s">
        <v>228</v>
      </c>
      <c r="B446" s="5" t="s">
        <v>330</v>
      </c>
      <c r="C446" s="5">
        <v>0</v>
      </c>
      <c r="E446" s="6">
        <f t="shared" si="54"/>
        <v>0</v>
      </c>
      <c r="F446" s="6"/>
      <c r="G446" s="6">
        <f t="shared" si="50"/>
        <v>0</v>
      </c>
      <c r="H446" s="35"/>
      <c r="I446" s="21" t="e">
        <f t="shared" si="53"/>
        <v>#DIV/0!</v>
      </c>
      <c r="K446" s="6">
        <f t="shared" si="51"/>
        <v>0</v>
      </c>
      <c r="M446" s="6">
        <f t="shared" si="52"/>
        <v>0</v>
      </c>
      <c r="P446" s="6"/>
      <c r="R446" s="6"/>
    </row>
    <row r="447" spans="1:18" ht="15" hidden="1" customHeight="1" x14ac:dyDescent="0.3">
      <c r="A447" s="18" t="s">
        <v>228</v>
      </c>
      <c r="B447" s="5" t="s">
        <v>331</v>
      </c>
      <c r="C447" s="5">
        <v>0</v>
      </c>
      <c r="E447" s="6">
        <f t="shared" si="54"/>
        <v>0</v>
      </c>
      <c r="F447" s="6"/>
      <c r="G447" s="6">
        <f t="shared" si="50"/>
        <v>0</v>
      </c>
      <c r="H447" s="35"/>
      <c r="I447" s="21" t="e">
        <f t="shared" si="53"/>
        <v>#DIV/0!</v>
      </c>
      <c r="K447" s="6">
        <f t="shared" si="51"/>
        <v>0</v>
      </c>
      <c r="M447" s="6">
        <f t="shared" si="52"/>
        <v>0</v>
      </c>
      <c r="P447" s="6"/>
      <c r="R447" s="6"/>
    </row>
    <row r="448" spans="1:18" ht="15" hidden="1" customHeight="1" x14ac:dyDescent="0.3">
      <c r="A448" s="18" t="s">
        <v>228</v>
      </c>
      <c r="B448" s="5" t="s">
        <v>305</v>
      </c>
      <c r="C448" s="5">
        <v>0</v>
      </c>
      <c r="E448" s="6">
        <f t="shared" si="54"/>
        <v>0</v>
      </c>
      <c r="F448" s="6"/>
      <c r="G448" s="6">
        <f t="shared" si="50"/>
        <v>0</v>
      </c>
      <c r="H448" s="35"/>
      <c r="I448" s="21" t="e">
        <f t="shared" si="53"/>
        <v>#DIV/0!</v>
      </c>
      <c r="K448" s="6">
        <f t="shared" si="51"/>
        <v>0</v>
      </c>
      <c r="M448" s="6">
        <f t="shared" si="52"/>
        <v>0</v>
      </c>
      <c r="P448" s="6"/>
      <c r="R448" s="6"/>
    </row>
    <row r="449" spans="1:18" ht="15" customHeight="1" x14ac:dyDescent="0.3">
      <c r="A449" s="18"/>
      <c r="E449" s="6"/>
      <c r="F449" s="6"/>
      <c r="G449" s="6"/>
      <c r="H449" s="35"/>
      <c r="I449" s="21"/>
      <c r="K449" s="6"/>
      <c r="M449" s="6"/>
      <c r="P449" s="6"/>
      <c r="R449" s="6"/>
    </row>
    <row r="450" spans="1:18" ht="15" customHeight="1" x14ac:dyDescent="0.3">
      <c r="A450" s="42" t="s">
        <v>306</v>
      </c>
      <c r="B450" s="11" t="s">
        <v>141</v>
      </c>
      <c r="C450" s="7">
        <f>C452+C451</f>
        <v>31000</v>
      </c>
      <c r="E450" s="4">
        <f t="shared" si="54"/>
        <v>31000</v>
      </c>
      <c r="F450" s="4"/>
      <c r="G450" s="4">
        <f t="shared" si="50"/>
        <v>31000</v>
      </c>
      <c r="H450" s="34">
        <f>SUM(H451:H452)</f>
        <v>4438.3500000000004</v>
      </c>
      <c r="I450" s="21">
        <f t="shared" si="53"/>
        <v>14.31725806451613</v>
      </c>
      <c r="K450" s="4">
        <f t="shared" si="51"/>
        <v>31000</v>
      </c>
      <c r="M450" s="4">
        <f t="shared" si="52"/>
        <v>31000</v>
      </c>
      <c r="P450" s="6"/>
      <c r="R450" s="6"/>
    </row>
    <row r="451" spans="1:18" ht="15" customHeight="1" x14ac:dyDescent="0.3">
      <c r="A451" s="29" t="s">
        <v>228</v>
      </c>
      <c r="B451" s="5" t="s">
        <v>397</v>
      </c>
      <c r="C451" s="5">
        <v>26000</v>
      </c>
      <c r="E451" s="6">
        <f t="shared" si="54"/>
        <v>26000</v>
      </c>
      <c r="F451" s="6"/>
      <c r="G451" s="6">
        <f t="shared" si="50"/>
        <v>26000</v>
      </c>
      <c r="H451" s="35">
        <v>4438.3500000000004</v>
      </c>
      <c r="I451" s="21">
        <f t="shared" si="53"/>
        <v>17.070576923076924</v>
      </c>
      <c r="K451" s="6">
        <f t="shared" si="51"/>
        <v>26000</v>
      </c>
      <c r="M451" s="6">
        <f t="shared" si="52"/>
        <v>26000</v>
      </c>
      <c r="P451" s="6"/>
      <c r="R451" s="6"/>
    </row>
    <row r="452" spans="1:18" ht="15" customHeight="1" x14ac:dyDescent="0.3">
      <c r="A452" s="29" t="s">
        <v>228</v>
      </c>
      <c r="B452" s="5" t="s">
        <v>395</v>
      </c>
      <c r="C452" s="5">
        <v>5000</v>
      </c>
      <c r="E452" s="6">
        <f t="shared" si="54"/>
        <v>5000</v>
      </c>
      <c r="F452" s="6"/>
      <c r="G452" s="6">
        <f t="shared" si="50"/>
        <v>5000</v>
      </c>
      <c r="H452" s="35">
        <v>0</v>
      </c>
      <c r="I452" s="21">
        <f t="shared" si="53"/>
        <v>0</v>
      </c>
      <c r="K452" s="6">
        <f t="shared" si="51"/>
        <v>5000</v>
      </c>
      <c r="M452" s="6">
        <f t="shared" si="52"/>
        <v>5000</v>
      </c>
      <c r="P452" s="6"/>
      <c r="R452" s="6"/>
    </row>
    <row r="453" spans="1:18" ht="15" hidden="1" customHeight="1" x14ac:dyDescent="0.3">
      <c r="A453" s="29" t="s">
        <v>228</v>
      </c>
      <c r="B453" s="10" t="s">
        <v>307</v>
      </c>
      <c r="C453" s="5">
        <v>0</v>
      </c>
      <c r="E453" s="6">
        <f t="shared" si="54"/>
        <v>0</v>
      </c>
      <c r="F453" s="6"/>
      <c r="G453" s="6">
        <f t="shared" si="50"/>
        <v>0</v>
      </c>
      <c r="H453" s="35"/>
      <c r="I453" s="21" t="e">
        <f t="shared" si="53"/>
        <v>#DIV/0!</v>
      </c>
      <c r="K453" s="6">
        <f t="shared" si="51"/>
        <v>0</v>
      </c>
      <c r="M453" s="6">
        <f t="shared" si="52"/>
        <v>0</v>
      </c>
      <c r="P453" s="6"/>
      <c r="R453" s="6"/>
    </row>
    <row r="454" spans="1:18" ht="15" customHeight="1" x14ac:dyDescent="0.3">
      <c r="A454" s="18"/>
      <c r="E454" s="6"/>
      <c r="F454" s="6"/>
      <c r="G454" s="6"/>
      <c r="H454" s="35"/>
      <c r="I454" s="21"/>
      <c r="K454" s="6"/>
      <c r="M454" s="6"/>
      <c r="P454" s="6"/>
      <c r="R454" s="6"/>
    </row>
    <row r="455" spans="1:18" ht="15" customHeight="1" x14ac:dyDescent="0.3">
      <c r="A455" s="25" t="s">
        <v>151</v>
      </c>
      <c r="B455" s="7" t="s">
        <v>152</v>
      </c>
      <c r="C455" s="7">
        <f>SUM(C456:C466)</f>
        <v>201500</v>
      </c>
      <c r="E455" s="4">
        <f>SUM(E456:E466)</f>
        <v>244737</v>
      </c>
      <c r="F455" s="4"/>
      <c r="G455" s="4">
        <f>SUM(G456:G466)</f>
        <v>294737</v>
      </c>
      <c r="H455" s="34">
        <f>SUM(H456:H466)</f>
        <v>1778.9</v>
      </c>
      <c r="I455" s="21">
        <f t="shared" si="53"/>
        <v>0.60355503380980335</v>
      </c>
      <c r="K455" s="4">
        <f t="shared" si="51"/>
        <v>294737</v>
      </c>
      <c r="M455" s="4">
        <f>SUM(M456:M466)</f>
        <v>300837</v>
      </c>
      <c r="P455" s="6"/>
      <c r="R455" s="6"/>
    </row>
    <row r="456" spans="1:18" ht="15" customHeight="1" x14ac:dyDescent="0.3">
      <c r="A456" s="18" t="s">
        <v>228</v>
      </c>
      <c r="B456" s="5" t="s">
        <v>275</v>
      </c>
      <c r="C456" s="5">
        <v>4500</v>
      </c>
      <c r="E456" s="6">
        <f t="shared" si="54"/>
        <v>4500</v>
      </c>
      <c r="F456" s="6"/>
      <c r="G456" s="6">
        <f t="shared" si="50"/>
        <v>4500</v>
      </c>
      <c r="H456" s="35">
        <v>0</v>
      </c>
      <c r="I456" s="21">
        <f t="shared" si="53"/>
        <v>0</v>
      </c>
      <c r="K456" s="6">
        <f t="shared" si="51"/>
        <v>4500</v>
      </c>
      <c r="L456" s="7">
        <v>-4500</v>
      </c>
      <c r="M456" s="6">
        <f t="shared" si="52"/>
        <v>0</v>
      </c>
      <c r="P456" s="6"/>
      <c r="R456" s="6"/>
    </row>
    <row r="457" spans="1:18" ht="15" customHeight="1" x14ac:dyDescent="0.3">
      <c r="A457" s="18" t="s">
        <v>228</v>
      </c>
      <c r="B457" s="5" t="s">
        <v>426</v>
      </c>
      <c r="C457" s="5">
        <v>0</v>
      </c>
      <c r="D457" s="5">
        <v>6000</v>
      </c>
      <c r="E457" s="6">
        <f t="shared" si="54"/>
        <v>6000</v>
      </c>
      <c r="F457" s="6"/>
      <c r="G457" s="6">
        <f t="shared" si="50"/>
        <v>6000</v>
      </c>
      <c r="H457" s="21">
        <v>1078.9000000000001</v>
      </c>
      <c r="I457" s="21">
        <f t="shared" si="53"/>
        <v>17.981666666666669</v>
      </c>
      <c r="K457" s="6">
        <f t="shared" si="51"/>
        <v>6000</v>
      </c>
      <c r="M457" s="6">
        <f t="shared" si="52"/>
        <v>6000</v>
      </c>
      <c r="P457" s="6"/>
      <c r="R457" s="6"/>
    </row>
    <row r="458" spans="1:18" ht="15" customHeight="1" x14ac:dyDescent="0.3">
      <c r="A458" s="18" t="s">
        <v>228</v>
      </c>
      <c r="B458" s="5" t="s">
        <v>466</v>
      </c>
      <c r="C458" s="5">
        <v>0</v>
      </c>
      <c r="D458" s="5">
        <v>31287</v>
      </c>
      <c r="E458" s="6">
        <f t="shared" si="54"/>
        <v>31287</v>
      </c>
      <c r="F458" s="6"/>
      <c r="G458" s="6">
        <f t="shared" si="50"/>
        <v>31287</v>
      </c>
      <c r="H458" s="35">
        <v>0</v>
      </c>
      <c r="I458" s="21">
        <f t="shared" si="53"/>
        <v>0</v>
      </c>
      <c r="K458" s="6">
        <f t="shared" si="51"/>
        <v>31287</v>
      </c>
      <c r="M458" s="6">
        <f t="shared" si="52"/>
        <v>31287</v>
      </c>
      <c r="P458" s="6"/>
      <c r="R458" s="6"/>
    </row>
    <row r="459" spans="1:18" ht="15" customHeight="1" x14ac:dyDescent="0.3">
      <c r="A459" s="18" t="s">
        <v>228</v>
      </c>
      <c r="B459" s="5" t="s">
        <v>347</v>
      </c>
      <c r="C459" s="5">
        <v>25000</v>
      </c>
      <c r="E459" s="6">
        <f t="shared" si="54"/>
        <v>25000</v>
      </c>
      <c r="F459" s="6"/>
      <c r="G459" s="6">
        <f t="shared" si="50"/>
        <v>25000</v>
      </c>
      <c r="H459" s="35">
        <v>0</v>
      </c>
      <c r="I459" s="21">
        <f t="shared" si="53"/>
        <v>0</v>
      </c>
      <c r="K459" s="6">
        <f t="shared" si="51"/>
        <v>25000</v>
      </c>
      <c r="M459" s="6">
        <f t="shared" si="52"/>
        <v>25000</v>
      </c>
      <c r="P459" s="6"/>
      <c r="R459" s="6"/>
    </row>
    <row r="460" spans="1:18" ht="15" customHeight="1" x14ac:dyDescent="0.3">
      <c r="A460" s="18" t="s">
        <v>228</v>
      </c>
      <c r="B460" s="5" t="s">
        <v>468</v>
      </c>
      <c r="E460" s="6"/>
      <c r="F460" s="6"/>
      <c r="G460" s="6"/>
      <c r="H460" s="35"/>
      <c r="I460" s="21"/>
      <c r="K460" s="6"/>
      <c r="L460" s="7">
        <v>10600</v>
      </c>
      <c r="M460" s="6">
        <f t="shared" si="52"/>
        <v>10600</v>
      </c>
      <c r="P460" s="6"/>
      <c r="R460" s="6"/>
    </row>
    <row r="461" spans="1:18" ht="15" customHeight="1" x14ac:dyDescent="0.3">
      <c r="A461" s="18" t="s">
        <v>228</v>
      </c>
      <c r="B461" s="5" t="s">
        <v>436</v>
      </c>
      <c r="E461" s="6"/>
      <c r="F461" s="6">
        <v>100000</v>
      </c>
      <c r="G461" s="6">
        <f t="shared" si="50"/>
        <v>100000</v>
      </c>
      <c r="H461" s="35">
        <v>0</v>
      </c>
      <c r="I461" s="21">
        <f t="shared" si="53"/>
        <v>0</v>
      </c>
      <c r="K461" s="6">
        <f t="shared" si="51"/>
        <v>100000</v>
      </c>
      <c r="M461" s="6">
        <f t="shared" si="52"/>
        <v>100000</v>
      </c>
      <c r="P461" s="6"/>
      <c r="R461" s="6"/>
    </row>
    <row r="462" spans="1:18" ht="15" customHeight="1" x14ac:dyDescent="0.3">
      <c r="A462" s="18" t="s">
        <v>228</v>
      </c>
      <c r="B462" s="5" t="s">
        <v>422</v>
      </c>
      <c r="C462" s="5">
        <v>0</v>
      </c>
      <c r="D462" s="5">
        <v>5950</v>
      </c>
      <c r="E462" s="6">
        <f t="shared" si="54"/>
        <v>5950</v>
      </c>
      <c r="F462" s="6"/>
      <c r="G462" s="6">
        <f t="shared" si="50"/>
        <v>5950</v>
      </c>
      <c r="H462" s="21">
        <v>700</v>
      </c>
      <c r="I462" s="21">
        <f t="shared" si="53"/>
        <v>11.76470588235294</v>
      </c>
      <c r="K462" s="6">
        <f t="shared" si="51"/>
        <v>5950</v>
      </c>
      <c r="M462" s="6">
        <f t="shared" si="52"/>
        <v>5950</v>
      </c>
      <c r="P462" s="6"/>
      <c r="R462" s="6"/>
    </row>
    <row r="463" spans="1:18" ht="15" customHeight="1" x14ac:dyDescent="0.3">
      <c r="A463" s="18" t="s">
        <v>228</v>
      </c>
      <c r="B463" s="5" t="s">
        <v>348</v>
      </c>
      <c r="C463" s="5">
        <v>7000</v>
      </c>
      <c r="E463" s="6">
        <f t="shared" si="54"/>
        <v>7000</v>
      </c>
      <c r="F463" s="6"/>
      <c r="G463" s="6">
        <f t="shared" si="50"/>
        <v>7000</v>
      </c>
      <c r="H463" s="35">
        <v>0</v>
      </c>
      <c r="I463" s="21">
        <f t="shared" si="53"/>
        <v>0</v>
      </c>
      <c r="K463" s="6">
        <f t="shared" si="51"/>
        <v>7000</v>
      </c>
      <c r="M463" s="6">
        <f t="shared" si="52"/>
        <v>7000</v>
      </c>
      <c r="P463" s="6"/>
      <c r="R463" s="6"/>
    </row>
    <row r="464" spans="1:18" ht="15" customHeight="1" x14ac:dyDescent="0.3">
      <c r="A464" s="18" t="s">
        <v>228</v>
      </c>
      <c r="B464" s="5" t="s">
        <v>353</v>
      </c>
      <c r="C464" s="5">
        <v>20000</v>
      </c>
      <c r="E464" s="6">
        <f t="shared" si="54"/>
        <v>20000</v>
      </c>
      <c r="F464" s="6"/>
      <c r="G464" s="6">
        <f t="shared" si="50"/>
        <v>20000</v>
      </c>
      <c r="H464" s="35">
        <v>0</v>
      </c>
      <c r="I464" s="21">
        <f t="shared" si="53"/>
        <v>0</v>
      </c>
      <c r="K464" s="6">
        <f t="shared" si="51"/>
        <v>20000</v>
      </c>
      <c r="M464" s="6">
        <f t="shared" si="52"/>
        <v>20000</v>
      </c>
      <c r="P464" s="6"/>
      <c r="R464" s="6"/>
    </row>
    <row r="465" spans="1:18" ht="15" customHeight="1" x14ac:dyDescent="0.3">
      <c r="A465" s="18" t="s">
        <v>228</v>
      </c>
      <c r="B465" s="5" t="s">
        <v>352</v>
      </c>
      <c r="C465" s="5">
        <v>50000</v>
      </c>
      <c r="E465" s="6">
        <f t="shared" si="54"/>
        <v>50000</v>
      </c>
      <c r="F465" s="6">
        <v>-50000</v>
      </c>
      <c r="G465" s="6">
        <f t="shared" si="50"/>
        <v>0</v>
      </c>
      <c r="H465" s="35">
        <v>0</v>
      </c>
      <c r="I465" s="21">
        <v>0</v>
      </c>
      <c r="K465" s="6">
        <f t="shared" si="51"/>
        <v>0</v>
      </c>
      <c r="M465" s="6">
        <f t="shared" si="52"/>
        <v>0</v>
      </c>
      <c r="P465" s="6"/>
      <c r="R465" s="6"/>
    </row>
    <row r="466" spans="1:18" ht="15" customHeight="1" x14ac:dyDescent="0.3">
      <c r="A466" s="18" t="s">
        <v>228</v>
      </c>
      <c r="B466" s="5" t="s">
        <v>465</v>
      </c>
      <c r="C466" s="5">
        <v>95000</v>
      </c>
      <c r="E466" s="6">
        <f t="shared" si="54"/>
        <v>95000</v>
      </c>
      <c r="F466" s="6"/>
      <c r="G466" s="6">
        <f t="shared" si="50"/>
        <v>95000</v>
      </c>
      <c r="H466" s="35">
        <v>0</v>
      </c>
      <c r="I466" s="21">
        <f t="shared" si="53"/>
        <v>0</v>
      </c>
      <c r="K466" s="6">
        <f t="shared" si="51"/>
        <v>95000</v>
      </c>
      <c r="M466" s="6">
        <f t="shared" si="52"/>
        <v>95000</v>
      </c>
      <c r="P466" s="6"/>
      <c r="R466" s="6"/>
    </row>
    <row r="467" spans="1:18" ht="15" customHeight="1" x14ac:dyDescent="0.3">
      <c r="A467" s="29"/>
      <c r="B467" s="30"/>
      <c r="E467" s="6"/>
      <c r="F467" s="6"/>
      <c r="G467" s="6"/>
      <c r="H467" s="35"/>
      <c r="I467" s="21"/>
      <c r="K467" s="6"/>
      <c r="M467" s="6"/>
      <c r="P467" s="6"/>
      <c r="R467" s="6"/>
    </row>
    <row r="468" spans="1:18" ht="15" customHeight="1" x14ac:dyDescent="0.3">
      <c r="A468" s="42" t="s">
        <v>167</v>
      </c>
      <c r="B468" s="11" t="s">
        <v>168</v>
      </c>
      <c r="C468" s="7">
        <f>SUM(C469:C471)</f>
        <v>90000</v>
      </c>
      <c r="E468" s="4">
        <f t="shared" si="54"/>
        <v>90000</v>
      </c>
      <c r="F468" s="4"/>
      <c r="G468" s="4">
        <f>SUM(G469:G471)</f>
        <v>90000</v>
      </c>
      <c r="H468" s="34">
        <f>SUM(H469:H471)</f>
        <v>35823.879999999997</v>
      </c>
      <c r="I468" s="21">
        <f t="shared" si="53"/>
        <v>39.804311111111105</v>
      </c>
      <c r="K468" s="4">
        <f t="shared" si="51"/>
        <v>90000</v>
      </c>
      <c r="M468" s="4">
        <f>M470+M471+M469</f>
        <v>87000</v>
      </c>
      <c r="P468" s="6"/>
      <c r="R468" s="6"/>
    </row>
    <row r="469" spans="1:18" ht="15" customHeight="1" x14ac:dyDescent="0.3">
      <c r="A469" s="43" t="s">
        <v>228</v>
      </c>
      <c r="B469" s="5" t="s">
        <v>309</v>
      </c>
      <c r="C469" s="5">
        <v>25000</v>
      </c>
      <c r="E469" s="6">
        <f t="shared" si="54"/>
        <v>25000</v>
      </c>
      <c r="F469" s="6"/>
      <c r="G469" s="6">
        <f t="shared" si="50"/>
        <v>25000</v>
      </c>
      <c r="H469" s="35">
        <v>0</v>
      </c>
      <c r="I469" s="21">
        <f t="shared" si="53"/>
        <v>0</v>
      </c>
      <c r="K469" s="6">
        <f t="shared" si="51"/>
        <v>25000</v>
      </c>
      <c r="L469" s="7">
        <v>7000</v>
      </c>
      <c r="M469" s="6">
        <f t="shared" si="52"/>
        <v>32000</v>
      </c>
      <c r="P469" s="6"/>
      <c r="R469" s="6"/>
    </row>
    <row r="470" spans="1:18" ht="15" customHeight="1" x14ac:dyDescent="0.3">
      <c r="A470" s="43" t="s">
        <v>228</v>
      </c>
      <c r="B470" s="5" t="s">
        <v>408</v>
      </c>
      <c r="C470" s="5">
        <v>50000</v>
      </c>
      <c r="E470" s="6">
        <f t="shared" si="54"/>
        <v>50000</v>
      </c>
      <c r="F470" s="6"/>
      <c r="G470" s="6">
        <f t="shared" si="50"/>
        <v>50000</v>
      </c>
      <c r="H470" s="35">
        <v>35823.879999999997</v>
      </c>
      <c r="I470" s="21">
        <f t="shared" si="53"/>
        <v>71.647759999999991</v>
      </c>
      <c r="K470" s="6">
        <f t="shared" si="51"/>
        <v>50000</v>
      </c>
      <c r="L470" s="7">
        <v>-10000</v>
      </c>
      <c r="M470" s="6">
        <f t="shared" si="52"/>
        <v>40000</v>
      </c>
      <c r="P470" s="6"/>
      <c r="R470" s="6"/>
    </row>
    <row r="471" spans="1:18" ht="15" customHeight="1" x14ac:dyDescent="0.3">
      <c r="A471" s="43" t="s">
        <v>228</v>
      </c>
      <c r="B471" s="5" t="s">
        <v>357</v>
      </c>
      <c r="C471" s="5">
        <v>15000</v>
      </c>
      <c r="E471" s="6">
        <f t="shared" ref="E471:E523" si="55">D471+C471</f>
        <v>15000</v>
      </c>
      <c r="F471" s="6"/>
      <c r="G471" s="6">
        <f t="shared" si="50"/>
        <v>15000</v>
      </c>
      <c r="H471" s="35">
        <v>0</v>
      </c>
      <c r="I471" s="21">
        <f t="shared" si="53"/>
        <v>0</v>
      </c>
      <c r="K471" s="6">
        <f t="shared" si="51"/>
        <v>15000</v>
      </c>
      <c r="M471" s="6">
        <f t="shared" si="52"/>
        <v>15000</v>
      </c>
      <c r="P471" s="6"/>
      <c r="R471" s="6"/>
    </row>
    <row r="472" spans="1:18" ht="15" customHeight="1" x14ac:dyDescent="0.3">
      <c r="A472" s="29"/>
      <c r="B472" s="10"/>
      <c r="C472" s="6"/>
      <c r="E472" s="6"/>
      <c r="F472" s="6"/>
      <c r="G472" s="6"/>
      <c r="H472" s="35"/>
      <c r="I472" s="21"/>
      <c r="K472" s="6"/>
      <c r="M472" s="6"/>
      <c r="P472" s="6"/>
      <c r="R472" s="6"/>
    </row>
    <row r="473" spans="1:18" ht="15" customHeight="1" x14ac:dyDescent="0.3">
      <c r="A473" s="25" t="s">
        <v>187</v>
      </c>
      <c r="B473" s="7" t="s">
        <v>188</v>
      </c>
      <c r="C473" s="4">
        <f>SUM(C474:C477)</f>
        <v>122500</v>
      </c>
      <c r="E473" s="4">
        <f t="shared" si="55"/>
        <v>122500</v>
      </c>
      <c r="F473" s="4"/>
      <c r="G473" s="4">
        <f t="shared" si="50"/>
        <v>122500</v>
      </c>
      <c r="H473" s="34">
        <f>SUM(H474:H477)</f>
        <v>0</v>
      </c>
      <c r="I473" s="21">
        <f t="shared" si="53"/>
        <v>0</v>
      </c>
      <c r="K473" s="4">
        <f t="shared" si="51"/>
        <v>122500</v>
      </c>
      <c r="M473" s="4">
        <f t="shared" ref="M473:M523" si="56">L473+K473</f>
        <v>122500</v>
      </c>
      <c r="P473" s="6"/>
      <c r="R473" s="6"/>
    </row>
    <row r="474" spans="1:18" ht="15" customHeight="1" x14ac:dyDescent="0.3">
      <c r="A474" s="18" t="s">
        <v>228</v>
      </c>
      <c r="B474" s="5" t="s">
        <v>272</v>
      </c>
      <c r="C474" s="5">
        <v>2500</v>
      </c>
      <c r="E474" s="6">
        <f t="shared" si="55"/>
        <v>2500</v>
      </c>
      <c r="F474" s="6"/>
      <c r="G474" s="6">
        <f t="shared" si="50"/>
        <v>2500</v>
      </c>
      <c r="H474" s="35">
        <v>0</v>
      </c>
      <c r="I474" s="21">
        <f t="shared" si="53"/>
        <v>0</v>
      </c>
      <c r="K474" s="6">
        <f t="shared" si="51"/>
        <v>2500</v>
      </c>
      <c r="M474" s="6">
        <f t="shared" si="56"/>
        <v>2500</v>
      </c>
      <c r="P474" s="6"/>
      <c r="R474" s="6"/>
    </row>
    <row r="475" spans="1:18" ht="15" customHeight="1" x14ac:dyDescent="0.3">
      <c r="A475" s="18" t="s">
        <v>228</v>
      </c>
      <c r="B475" s="5" t="s">
        <v>268</v>
      </c>
      <c r="C475" s="5">
        <v>105000</v>
      </c>
      <c r="E475" s="6">
        <f t="shared" si="55"/>
        <v>105000</v>
      </c>
      <c r="F475" s="6"/>
      <c r="G475" s="6">
        <f t="shared" si="50"/>
        <v>105000</v>
      </c>
      <c r="H475" s="35">
        <v>0</v>
      </c>
      <c r="I475" s="21">
        <f t="shared" si="53"/>
        <v>0</v>
      </c>
      <c r="K475" s="6">
        <f t="shared" ref="K475:K523" si="57">J475+G475</f>
        <v>105000</v>
      </c>
      <c r="M475" s="6">
        <f t="shared" si="56"/>
        <v>105000</v>
      </c>
      <c r="P475" s="6"/>
      <c r="R475" s="6"/>
    </row>
    <row r="476" spans="1:18" ht="15" customHeight="1" x14ac:dyDescent="0.3">
      <c r="A476" s="18"/>
      <c r="B476" s="5" t="s">
        <v>276</v>
      </c>
      <c r="E476" s="6"/>
      <c r="F476" s="6"/>
      <c r="G476" s="6"/>
      <c r="H476" s="35"/>
      <c r="I476" s="21"/>
      <c r="K476" s="6"/>
      <c r="M476" s="6"/>
      <c r="P476" s="6"/>
      <c r="R476" s="6"/>
    </row>
    <row r="477" spans="1:18" ht="15" customHeight="1" x14ac:dyDescent="0.3">
      <c r="A477" s="18" t="s">
        <v>228</v>
      </c>
      <c r="B477" s="5" t="s">
        <v>424</v>
      </c>
      <c r="C477" s="5">
        <v>15000</v>
      </c>
      <c r="E477" s="6">
        <f t="shared" si="55"/>
        <v>15000</v>
      </c>
      <c r="F477" s="6"/>
      <c r="G477" s="6">
        <f t="shared" ref="G477:G523" si="58">F477+E477</f>
        <v>15000</v>
      </c>
      <c r="H477" s="35">
        <v>0</v>
      </c>
      <c r="I477" s="21">
        <f t="shared" ref="I477:I524" si="59">H477/G477*100</f>
        <v>0</v>
      </c>
      <c r="K477" s="6">
        <f t="shared" si="57"/>
        <v>15000</v>
      </c>
      <c r="M477" s="6">
        <f t="shared" si="56"/>
        <v>15000</v>
      </c>
      <c r="P477" s="6"/>
      <c r="R477" s="6"/>
    </row>
    <row r="478" spans="1:18" ht="15" customHeight="1" x14ac:dyDescent="0.3">
      <c r="A478" s="18"/>
      <c r="E478" s="6"/>
      <c r="F478" s="6"/>
      <c r="G478" s="6"/>
      <c r="H478" s="35"/>
      <c r="I478" s="21"/>
      <c r="K478" s="6"/>
      <c r="M478" s="6"/>
      <c r="P478" s="6"/>
      <c r="R478" s="6"/>
    </row>
    <row r="479" spans="1:18" ht="15" customHeight="1" x14ac:dyDescent="0.3">
      <c r="A479" s="25" t="s">
        <v>192</v>
      </c>
      <c r="B479" s="7" t="s">
        <v>193</v>
      </c>
      <c r="C479" s="7">
        <f>SUM(C480:C481)</f>
        <v>308000</v>
      </c>
      <c r="E479" s="4">
        <f t="shared" si="55"/>
        <v>308000</v>
      </c>
      <c r="F479" s="4"/>
      <c r="G479" s="4">
        <f t="shared" si="58"/>
        <v>308000</v>
      </c>
      <c r="H479" s="34">
        <f>SUM(H480:H481)</f>
        <v>139343.14000000001</v>
      </c>
      <c r="I479" s="21">
        <f t="shared" si="59"/>
        <v>45.241279220779226</v>
      </c>
      <c r="K479" s="4">
        <f t="shared" si="57"/>
        <v>308000</v>
      </c>
      <c r="M479" s="4">
        <f>M481+M482+M480</f>
        <v>311328</v>
      </c>
      <c r="P479" s="6"/>
      <c r="R479" s="6"/>
    </row>
    <row r="480" spans="1:18" ht="15" customHeight="1" x14ac:dyDescent="0.3">
      <c r="A480" s="18" t="s">
        <v>228</v>
      </c>
      <c r="B480" s="5" t="s">
        <v>399</v>
      </c>
      <c r="C480" s="5">
        <v>140000</v>
      </c>
      <c r="E480" s="6">
        <f t="shared" si="55"/>
        <v>140000</v>
      </c>
      <c r="F480" s="6"/>
      <c r="G480" s="6">
        <f t="shared" si="58"/>
        <v>140000</v>
      </c>
      <c r="H480" s="35">
        <v>139343.14000000001</v>
      </c>
      <c r="I480" s="21">
        <f t="shared" si="59"/>
        <v>99.5308142857143</v>
      </c>
      <c r="K480" s="6">
        <f t="shared" si="57"/>
        <v>140000</v>
      </c>
      <c r="M480" s="6">
        <f t="shared" si="56"/>
        <v>140000</v>
      </c>
      <c r="P480" s="6"/>
      <c r="R480" s="6"/>
    </row>
    <row r="481" spans="1:18" ht="15" customHeight="1" x14ac:dyDescent="0.3">
      <c r="A481" s="18" t="s">
        <v>228</v>
      </c>
      <c r="B481" s="5" t="s">
        <v>398</v>
      </c>
      <c r="C481" s="5">
        <v>168000</v>
      </c>
      <c r="E481" s="6">
        <f t="shared" si="55"/>
        <v>168000</v>
      </c>
      <c r="F481" s="6"/>
      <c r="G481" s="6">
        <f t="shared" si="58"/>
        <v>168000</v>
      </c>
      <c r="H481" s="35">
        <v>0</v>
      </c>
      <c r="I481" s="21">
        <f t="shared" si="59"/>
        <v>0</v>
      </c>
      <c r="K481" s="6">
        <f t="shared" si="57"/>
        <v>168000</v>
      </c>
      <c r="M481" s="6">
        <f t="shared" si="56"/>
        <v>168000</v>
      </c>
      <c r="P481" s="6"/>
      <c r="R481" s="6"/>
    </row>
    <row r="482" spans="1:18" ht="15" customHeight="1" x14ac:dyDescent="0.3">
      <c r="A482" s="18" t="s">
        <v>236</v>
      </c>
      <c r="B482" s="5" t="s">
        <v>469</v>
      </c>
      <c r="E482" s="6"/>
      <c r="F482" s="6"/>
      <c r="G482" s="6"/>
      <c r="H482" s="35"/>
      <c r="I482" s="21"/>
      <c r="K482" s="6"/>
      <c r="L482" s="7">
        <v>3328</v>
      </c>
      <c r="M482" s="6">
        <f t="shared" si="56"/>
        <v>3328</v>
      </c>
      <c r="P482" s="6"/>
      <c r="R482" s="6"/>
    </row>
    <row r="483" spans="1:18" ht="15" customHeight="1" x14ac:dyDescent="0.3">
      <c r="A483" s="18"/>
      <c r="E483" s="6"/>
      <c r="F483" s="6"/>
      <c r="G483" s="6"/>
      <c r="H483" s="35"/>
      <c r="I483" s="21"/>
      <c r="K483" s="6"/>
      <c r="M483" s="6"/>
      <c r="P483" s="6"/>
      <c r="R483" s="6"/>
    </row>
    <row r="484" spans="1:18" ht="15" customHeight="1" x14ac:dyDescent="0.3">
      <c r="A484" s="25" t="s">
        <v>206</v>
      </c>
      <c r="B484" s="7" t="s">
        <v>205</v>
      </c>
      <c r="C484" s="7">
        <f>C485</f>
        <v>20000</v>
      </c>
      <c r="E484" s="4">
        <f t="shared" si="55"/>
        <v>20000</v>
      </c>
      <c r="F484" s="4"/>
      <c r="G484" s="4">
        <f t="shared" si="58"/>
        <v>20000</v>
      </c>
      <c r="H484" s="34">
        <f>H485</f>
        <v>0</v>
      </c>
      <c r="I484" s="21">
        <f t="shared" si="59"/>
        <v>0</v>
      </c>
      <c r="K484" s="4">
        <f t="shared" si="57"/>
        <v>20000</v>
      </c>
      <c r="M484" s="4">
        <f t="shared" si="56"/>
        <v>20000</v>
      </c>
      <c r="P484" s="6"/>
      <c r="R484" s="6"/>
    </row>
    <row r="485" spans="1:18" ht="15" customHeight="1" x14ac:dyDescent="0.3">
      <c r="A485" s="18" t="s">
        <v>235</v>
      </c>
      <c r="B485" s="5" t="s">
        <v>349</v>
      </c>
      <c r="C485" s="5">
        <v>20000</v>
      </c>
      <c r="E485" s="6">
        <f t="shared" si="55"/>
        <v>20000</v>
      </c>
      <c r="F485" s="6"/>
      <c r="G485" s="6">
        <f t="shared" si="58"/>
        <v>20000</v>
      </c>
      <c r="H485" s="35">
        <v>0</v>
      </c>
      <c r="I485" s="21">
        <f t="shared" si="59"/>
        <v>0</v>
      </c>
      <c r="K485" s="6">
        <f t="shared" si="57"/>
        <v>20000</v>
      </c>
      <c r="M485" s="6">
        <f t="shared" si="56"/>
        <v>20000</v>
      </c>
      <c r="P485" s="6"/>
      <c r="R485" s="6"/>
    </row>
    <row r="486" spans="1:18" ht="15" customHeight="1" x14ac:dyDescent="0.3">
      <c r="A486" s="18"/>
      <c r="E486" s="6"/>
      <c r="F486" s="6"/>
      <c r="G486" s="6"/>
      <c r="H486" s="35"/>
      <c r="I486" s="21"/>
      <c r="K486" s="6"/>
      <c r="M486" s="6"/>
      <c r="P486" s="6"/>
      <c r="R486" s="6"/>
    </row>
    <row r="487" spans="1:18" ht="15" customHeight="1" x14ac:dyDescent="0.3">
      <c r="A487" s="25" t="s">
        <v>237</v>
      </c>
      <c r="B487" s="7" t="s">
        <v>238</v>
      </c>
      <c r="C487" s="7">
        <f>SUM(C488:C488)</f>
        <v>5000</v>
      </c>
      <c r="E487" s="4">
        <f t="shared" si="55"/>
        <v>5000</v>
      </c>
      <c r="F487" s="4"/>
      <c r="G487" s="4">
        <f t="shared" si="58"/>
        <v>5000</v>
      </c>
      <c r="H487" s="34">
        <f>H488</f>
        <v>0</v>
      </c>
      <c r="I487" s="21">
        <f t="shared" si="59"/>
        <v>0</v>
      </c>
      <c r="K487" s="4">
        <f t="shared" si="57"/>
        <v>5000</v>
      </c>
      <c r="M487" s="4">
        <f t="shared" si="56"/>
        <v>5000</v>
      </c>
      <c r="P487" s="6"/>
      <c r="R487" s="6"/>
    </row>
    <row r="488" spans="1:18" ht="15" customHeight="1" x14ac:dyDescent="0.3">
      <c r="A488" s="29" t="s">
        <v>236</v>
      </c>
      <c r="B488" s="5" t="s">
        <v>308</v>
      </c>
      <c r="C488" s="5">
        <v>5000</v>
      </c>
      <c r="E488" s="6">
        <f t="shared" si="55"/>
        <v>5000</v>
      </c>
      <c r="F488" s="6"/>
      <c r="G488" s="6">
        <f t="shared" si="58"/>
        <v>5000</v>
      </c>
      <c r="H488" s="35">
        <v>0</v>
      </c>
      <c r="I488" s="21">
        <f t="shared" si="59"/>
        <v>0</v>
      </c>
      <c r="K488" s="6">
        <f t="shared" si="57"/>
        <v>5000</v>
      </c>
      <c r="M488" s="6">
        <f t="shared" si="56"/>
        <v>5000</v>
      </c>
      <c r="P488" s="6"/>
      <c r="R488" s="6"/>
    </row>
    <row r="489" spans="1:18" ht="15" customHeight="1" x14ac:dyDescent="0.3">
      <c r="A489" s="18"/>
      <c r="E489" s="6"/>
      <c r="F489" s="6"/>
      <c r="G489" s="6"/>
      <c r="H489" s="35"/>
      <c r="I489" s="21"/>
      <c r="K489" s="6"/>
      <c r="M489" s="6"/>
      <c r="P489" s="6"/>
    </row>
    <row r="490" spans="1:18" ht="15" customHeight="1" x14ac:dyDescent="0.3">
      <c r="A490" s="18"/>
      <c r="B490" s="7" t="s">
        <v>239</v>
      </c>
      <c r="C490" s="4">
        <f>C487+C484+C479+C473+C468+C455+C450+C432+C429+C423+C406</f>
        <v>1992100</v>
      </c>
      <c r="E490" s="4">
        <f>E406+E423+E429+E432+E450+E455+E468+E473+E479+E484+E487</f>
        <v>2055337</v>
      </c>
      <c r="F490" s="4"/>
      <c r="G490" s="4">
        <f>G487+G484+G479+G473+G468+G455+G450+G432+G429+G423+G406</f>
        <v>2190337</v>
      </c>
      <c r="H490" s="36">
        <f>H487+H484+H479+H473+H468+H455+H450+H432+H429+H423+H406</f>
        <v>187967.27000000002</v>
      </c>
      <c r="I490" s="21">
        <f t="shared" si="59"/>
        <v>8.5816598085134856</v>
      </c>
      <c r="K490" s="4">
        <f t="shared" si="57"/>
        <v>2190337</v>
      </c>
      <c r="M490" s="4">
        <f>M487+M484+M479+M473+M468+M455+M450+M432+M429+M423+M406</f>
        <v>2196765</v>
      </c>
      <c r="N490" s="6"/>
      <c r="P490" s="6"/>
      <c r="R490" s="6"/>
    </row>
    <row r="491" spans="1:18" ht="15" customHeight="1" x14ac:dyDescent="0.3">
      <c r="A491" s="18"/>
      <c r="E491" s="6"/>
      <c r="F491" s="6"/>
      <c r="G491" s="6"/>
      <c r="H491" s="35"/>
      <c r="I491" s="21"/>
      <c r="K491" s="4"/>
      <c r="M491" s="6">
        <f t="shared" si="56"/>
        <v>0</v>
      </c>
      <c r="P491" s="6"/>
    </row>
    <row r="492" spans="1:18" ht="15" customHeight="1" x14ac:dyDescent="0.3">
      <c r="A492" s="18"/>
      <c r="B492" s="7" t="s">
        <v>246</v>
      </c>
      <c r="C492" s="7"/>
      <c r="E492" s="6"/>
      <c r="F492" s="6"/>
      <c r="G492" s="6"/>
      <c r="H492" s="35"/>
      <c r="I492" s="21"/>
      <c r="K492" s="4"/>
      <c r="M492" s="6">
        <f t="shared" si="56"/>
        <v>0</v>
      </c>
      <c r="P492" s="6"/>
    </row>
    <row r="493" spans="1:18" ht="15" customHeight="1" x14ac:dyDescent="0.3">
      <c r="A493" s="18">
        <v>454</v>
      </c>
      <c r="B493" s="5" t="s">
        <v>247</v>
      </c>
      <c r="C493" s="5">
        <v>2000000</v>
      </c>
      <c r="E493" s="6">
        <f t="shared" si="55"/>
        <v>2000000</v>
      </c>
      <c r="F493" s="6"/>
      <c r="G493" s="6">
        <f t="shared" si="58"/>
        <v>2000000</v>
      </c>
      <c r="H493" s="35">
        <v>0</v>
      </c>
      <c r="I493" s="21">
        <f t="shared" si="59"/>
        <v>0</v>
      </c>
      <c r="K493" s="6">
        <f t="shared" si="57"/>
        <v>2000000</v>
      </c>
      <c r="M493" s="6">
        <f t="shared" si="56"/>
        <v>2000000</v>
      </c>
      <c r="P493" s="6"/>
      <c r="R493" s="6"/>
    </row>
    <row r="494" spans="1:18" ht="15" customHeight="1" x14ac:dyDescent="0.3">
      <c r="A494" s="18">
        <v>454</v>
      </c>
      <c r="B494" s="5" t="s">
        <v>442</v>
      </c>
      <c r="E494" s="6"/>
      <c r="F494" s="6"/>
      <c r="G494" s="6"/>
      <c r="H494" s="35">
        <v>9440.7999999999993</v>
      </c>
      <c r="I494" s="21">
        <v>0</v>
      </c>
      <c r="K494" s="6">
        <f t="shared" si="57"/>
        <v>0</v>
      </c>
      <c r="M494" s="6">
        <f t="shared" si="56"/>
        <v>0</v>
      </c>
      <c r="P494" s="6"/>
      <c r="R494" s="6"/>
    </row>
    <row r="495" spans="1:18" ht="15" customHeight="1" x14ac:dyDescent="0.3">
      <c r="A495" s="18">
        <v>454</v>
      </c>
      <c r="B495" s="5" t="s">
        <v>441</v>
      </c>
      <c r="E495" s="6"/>
      <c r="F495" s="6"/>
      <c r="G495" s="6"/>
      <c r="H495" s="35">
        <v>5533.2</v>
      </c>
      <c r="I495" s="21">
        <v>0</v>
      </c>
      <c r="K495" s="6">
        <f t="shared" si="57"/>
        <v>0</v>
      </c>
      <c r="M495" s="6">
        <f t="shared" si="56"/>
        <v>0</v>
      </c>
      <c r="P495" s="6"/>
      <c r="R495" s="6"/>
    </row>
    <row r="496" spans="1:18" ht="15" customHeight="1" x14ac:dyDescent="0.3">
      <c r="A496" s="18" t="s">
        <v>425</v>
      </c>
      <c r="B496" s="5" t="s">
        <v>428</v>
      </c>
      <c r="D496" s="5">
        <v>5950</v>
      </c>
      <c r="E496" s="6">
        <f>D496+C496</f>
        <v>5950</v>
      </c>
      <c r="F496" s="6"/>
      <c r="G496" s="6">
        <f t="shared" si="58"/>
        <v>5950</v>
      </c>
      <c r="H496" s="35">
        <v>0</v>
      </c>
      <c r="I496" s="21">
        <f t="shared" si="59"/>
        <v>0</v>
      </c>
      <c r="K496" s="6">
        <f t="shared" si="57"/>
        <v>5950</v>
      </c>
      <c r="M496" s="6">
        <f t="shared" si="56"/>
        <v>5950</v>
      </c>
      <c r="P496" s="6"/>
      <c r="R496" s="6"/>
    </row>
    <row r="497" spans="1:18" ht="15" customHeight="1" x14ac:dyDescent="0.3">
      <c r="A497" s="18" t="s">
        <v>443</v>
      </c>
      <c r="B497" s="5" t="s">
        <v>446</v>
      </c>
      <c r="E497" s="6"/>
      <c r="F497" s="6"/>
      <c r="G497" s="6"/>
      <c r="H497" s="35">
        <v>25631.29</v>
      </c>
      <c r="I497" s="21">
        <v>0</v>
      </c>
      <c r="K497" s="6">
        <f t="shared" si="57"/>
        <v>0</v>
      </c>
      <c r="M497" s="6">
        <f t="shared" si="56"/>
        <v>0</v>
      </c>
      <c r="P497" s="6"/>
      <c r="R497" s="6"/>
    </row>
    <row r="498" spans="1:18" ht="15" customHeight="1" x14ac:dyDescent="0.3">
      <c r="A498" s="18" t="s">
        <v>443</v>
      </c>
      <c r="B498" s="5" t="s">
        <v>445</v>
      </c>
      <c r="E498" s="6"/>
      <c r="F498" s="6"/>
      <c r="G498" s="6"/>
      <c r="H498" s="35">
        <v>14280.34</v>
      </c>
      <c r="I498" s="21">
        <v>0</v>
      </c>
      <c r="K498" s="6">
        <f t="shared" si="57"/>
        <v>0</v>
      </c>
      <c r="M498" s="6">
        <f t="shared" si="56"/>
        <v>0</v>
      </c>
      <c r="P498" s="6"/>
      <c r="R498" s="6"/>
    </row>
    <row r="499" spans="1:18" ht="15" customHeight="1" x14ac:dyDescent="0.3">
      <c r="A499" s="18" t="s">
        <v>443</v>
      </c>
      <c r="B499" s="5" t="s">
        <v>447</v>
      </c>
      <c r="E499" s="6"/>
      <c r="F499" s="6"/>
      <c r="G499" s="6"/>
      <c r="H499" s="21">
        <v>6750</v>
      </c>
      <c r="I499" s="21">
        <v>0</v>
      </c>
      <c r="K499" s="6">
        <f t="shared" si="57"/>
        <v>0</v>
      </c>
      <c r="M499" s="6">
        <f t="shared" si="56"/>
        <v>0</v>
      </c>
      <c r="P499" s="6"/>
      <c r="R499" s="6"/>
    </row>
    <row r="500" spans="1:18" ht="15" customHeight="1" x14ac:dyDescent="0.3">
      <c r="A500" s="18"/>
      <c r="E500" s="6"/>
      <c r="F500" s="6"/>
      <c r="G500" s="6"/>
      <c r="H500" s="35"/>
      <c r="I500" s="21">
        <v>0</v>
      </c>
      <c r="K500" s="6">
        <f t="shared" si="57"/>
        <v>0</v>
      </c>
      <c r="M500" s="6">
        <f t="shared" si="56"/>
        <v>0</v>
      </c>
      <c r="P500" s="6"/>
      <c r="R500" s="6"/>
    </row>
    <row r="501" spans="1:18" ht="15" customHeight="1" x14ac:dyDescent="0.3">
      <c r="A501" s="18"/>
      <c r="B501" s="7" t="s">
        <v>248</v>
      </c>
      <c r="C501" s="7">
        <f>SUM(C493:C493)</f>
        <v>2000000</v>
      </c>
      <c r="E501" s="4">
        <f>SUM(E493:E496)</f>
        <v>2005950</v>
      </c>
      <c r="F501" s="4"/>
      <c r="G501" s="6">
        <f t="shared" si="58"/>
        <v>2005950</v>
      </c>
      <c r="H501" s="34">
        <f>SUM(H493:H499)</f>
        <v>61635.630000000005</v>
      </c>
      <c r="I501" s="21">
        <f t="shared" si="59"/>
        <v>3.0726403948253949</v>
      </c>
      <c r="K501" s="4">
        <f t="shared" si="57"/>
        <v>2005950</v>
      </c>
      <c r="M501" s="4">
        <f t="shared" si="56"/>
        <v>2005950</v>
      </c>
      <c r="P501" s="6"/>
      <c r="R501" s="6"/>
    </row>
    <row r="502" spans="1:18" ht="15" customHeight="1" x14ac:dyDescent="0.3">
      <c r="A502" s="18"/>
      <c r="E502" s="6"/>
      <c r="F502" s="6"/>
      <c r="G502" s="6"/>
      <c r="H502" s="35"/>
      <c r="I502" s="21"/>
      <c r="K502" s="4"/>
      <c r="M502" s="6">
        <f t="shared" si="56"/>
        <v>0</v>
      </c>
      <c r="P502" s="6"/>
      <c r="R502" s="6"/>
    </row>
    <row r="503" spans="1:18" ht="15" customHeight="1" x14ac:dyDescent="0.3">
      <c r="A503" s="18"/>
      <c r="B503" s="7" t="s">
        <v>249</v>
      </c>
      <c r="E503" s="6"/>
      <c r="F503" s="6"/>
      <c r="G503" s="6"/>
      <c r="H503" s="35"/>
      <c r="I503" s="21"/>
      <c r="K503" s="4"/>
      <c r="M503" s="6">
        <f t="shared" si="56"/>
        <v>0</v>
      </c>
      <c r="P503" s="6"/>
      <c r="R503" s="6"/>
    </row>
    <row r="504" spans="1:18" ht="15" customHeight="1" x14ac:dyDescent="0.3">
      <c r="A504" s="18" t="s">
        <v>250</v>
      </c>
      <c r="B504" s="5" t="s">
        <v>251</v>
      </c>
      <c r="C504" s="5">
        <v>11300</v>
      </c>
      <c r="E504" s="6">
        <f t="shared" si="55"/>
        <v>11300</v>
      </c>
      <c r="F504" s="6"/>
      <c r="G504" s="6">
        <f t="shared" si="58"/>
        <v>11300</v>
      </c>
      <c r="H504" s="35">
        <v>6163.23</v>
      </c>
      <c r="I504" s="21">
        <f t="shared" si="59"/>
        <v>54.541858407079644</v>
      </c>
      <c r="K504" s="6">
        <f t="shared" si="57"/>
        <v>11300</v>
      </c>
      <c r="M504" s="6">
        <f t="shared" si="56"/>
        <v>11300</v>
      </c>
      <c r="P504" s="6"/>
      <c r="R504" s="6"/>
    </row>
    <row r="505" spans="1:18" ht="15" customHeight="1" x14ac:dyDescent="0.3">
      <c r="A505" s="18"/>
      <c r="E505" s="6"/>
      <c r="F505" s="6"/>
      <c r="G505" s="6"/>
      <c r="H505" s="35"/>
      <c r="I505" s="21"/>
      <c r="K505" s="6"/>
      <c r="M505" s="6">
        <f t="shared" si="56"/>
        <v>0</v>
      </c>
      <c r="P505" s="6"/>
      <c r="R505" s="6"/>
    </row>
    <row r="506" spans="1:18" ht="15" customHeight="1" x14ac:dyDescent="0.3">
      <c r="A506" s="18"/>
      <c r="B506" s="7" t="s">
        <v>252</v>
      </c>
      <c r="C506" s="7">
        <f>SUM(C504:C505)</f>
        <v>11300</v>
      </c>
      <c r="E506" s="4">
        <f t="shared" si="55"/>
        <v>11300</v>
      </c>
      <c r="F506" s="4"/>
      <c r="G506" s="6">
        <f t="shared" si="58"/>
        <v>11300</v>
      </c>
      <c r="H506" s="34">
        <f>H504</f>
        <v>6163.23</v>
      </c>
      <c r="I506" s="21">
        <f t="shared" si="59"/>
        <v>54.541858407079644</v>
      </c>
      <c r="K506" s="4">
        <f t="shared" si="57"/>
        <v>11300</v>
      </c>
      <c r="M506" s="4">
        <f t="shared" si="56"/>
        <v>11300</v>
      </c>
      <c r="P506" s="6"/>
      <c r="R506" s="6"/>
    </row>
    <row r="507" spans="1:18" ht="18.75" customHeight="1" x14ac:dyDescent="0.3">
      <c r="A507" s="18"/>
      <c r="B507" s="7"/>
      <c r="E507" s="6"/>
      <c r="F507" s="6"/>
      <c r="G507" s="6"/>
      <c r="H507" s="35"/>
      <c r="I507" s="21"/>
      <c r="K507" s="4"/>
      <c r="M507" s="6">
        <f t="shared" si="56"/>
        <v>0</v>
      </c>
      <c r="P507" s="6"/>
    </row>
    <row r="508" spans="1:18" ht="15" customHeight="1" x14ac:dyDescent="0.3">
      <c r="A508" s="18"/>
      <c r="B508" s="7" t="s">
        <v>240</v>
      </c>
      <c r="E508" s="6"/>
      <c r="F508" s="6"/>
      <c r="G508" s="6"/>
      <c r="H508" s="35"/>
      <c r="I508" s="21"/>
      <c r="K508" s="4"/>
      <c r="M508" s="6">
        <f t="shared" si="56"/>
        <v>0</v>
      </c>
      <c r="N508" s="6"/>
      <c r="P508" s="6"/>
    </row>
    <row r="509" spans="1:18" ht="15" customHeight="1" x14ac:dyDescent="0.3">
      <c r="A509" s="18"/>
      <c r="B509" s="5" t="s">
        <v>241</v>
      </c>
      <c r="C509" s="4">
        <f>C84</f>
        <v>9686214</v>
      </c>
      <c r="E509" s="6">
        <f>E84</f>
        <v>9691214</v>
      </c>
      <c r="F509" s="6"/>
      <c r="G509" s="4">
        <f>G84</f>
        <v>9691214</v>
      </c>
      <c r="H509" s="35">
        <f>H516</f>
        <v>5083956.1500000004</v>
      </c>
      <c r="I509" s="21">
        <f t="shared" si="59"/>
        <v>52.45943542264159</v>
      </c>
      <c r="K509" s="4">
        <f>K516</f>
        <v>9706950</v>
      </c>
      <c r="M509" s="6">
        <f>M84</f>
        <v>9706950</v>
      </c>
      <c r="O509" s="6"/>
      <c r="P509" s="6"/>
      <c r="Q509" s="6"/>
      <c r="R509" s="6"/>
    </row>
    <row r="510" spans="1:18" ht="15" customHeight="1" x14ac:dyDescent="0.3">
      <c r="A510" s="18"/>
      <c r="B510" s="5" t="s">
        <v>242</v>
      </c>
      <c r="C510" s="4">
        <f>C98</f>
        <v>297132</v>
      </c>
      <c r="E510" s="6">
        <f>E98</f>
        <v>327037</v>
      </c>
      <c r="F510" s="6"/>
      <c r="G510" s="4">
        <f>G517</f>
        <v>327037</v>
      </c>
      <c r="H510" s="35">
        <f>H517</f>
        <v>64245.17</v>
      </c>
      <c r="I510" s="21">
        <f t="shared" si="59"/>
        <v>19.644618193048494</v>
      </c>
      <c r="K510" s="4">
        <f>K517</f>
        <v>327237</v>
      </c>
      <c r="M510" s="6">
        <f>M98</f>
        <v>327237</v>
      </c>
      <c r="O510" s="6"/>
      <c r="P510" s="6"/>
      <c r="Q510" s="6"/>
      <c r="R510" s="6"/>
    </row>
    <row r="511" spans="1:18" ht="15" customHeight="1" x14ac:dyDescent="0.3">
      <c r="A511" s="18"/>
      <c r="B511" s="5" t="s">
        <v>243</v>
      </c>
      <c r="C511" s="4">
        <f>C402</f>
        <v>9633934</v>
      </c>
      <c r="E511" s="6">
        <f>E402</f>
        <v>9684184</v>
      </c>
      <c r="F511" s="6"/>
      <c r="G511" s="4">
        <f>G402</f>
        <v>9649184</v>
      </c>
      <c r="H511" s="21">
        <f>H521</f>
        <v>3795330.4699999997</v>
      </c>
      <c r="I511" s="21">
        <f t="shared" si="59"/>
        <v>39.333175427062017</v>
      </c>
      <c r="K511" s="4">
        <f>K521</f>
        <v>9664920</v>
      </c>
      <c r="M511" s="6">
        <f>M402</f>
        <v>9676592</v>
      </c>
      <c r="O511" s="6"/>
      <c r="P511" s="6"/>
      <c r="Q511" s="6"/>
      <c r="R511" s="6"/>
    </row>
    <row r="512" spans="1:18" ht="15" customHeight="1" x14ac:dyDescent="0.3">
      <c r="A512" s="18"/>
      <c r="B512" s="5" t="s">
        <v>244</v>
      </c>
      <c r="C512" s="4">
        <f>C490</f>
        <v>1992100</v>
      </c>
      <c r="E512" s="6">
        <f>E490</f>
        <v>2055337</v>
      </c>
      <c r="F512" s="6"/>
      <c r="G512" s="4">
        <f>G490</f>
        <v>2190337</v>
      </c>
      <c r="H512" s="21">
        <f>H490</f>
        <v>187967.27000000002</v>
      </c>
      <c r="I512" s="21">
        <f t="shared" si="59"/>
        <v>8.5816598085134856</v>
      </c>
      <c r="K512" s="4">
        <f t="shared" si="57"/>
        <v>2190337</v>
      </c>
      <c r="M512" s="6">
        <f>M490</f>
        <v>2196765</v>
      </c>
      <c r="O512" s="6"/>
      <c r="P512" s="6"/>
      <c r="Q512" s="6"/>
      <c r="R512" s="6"/>
    </row>
    <row r="513" spans="1:18" ht="15" customHeight="1" x14ac:dyDescent="0.3">
      <c r="A513" s="18"/>
      <c r="B513" s="5" t="s">
        <v>245</v>
      </c>
      <c r="C513" s="4">
        <f t="shared" ref="C513" si="60">C509+C510-C511-C512</f>
        <v>-1642688</v>
      </c>
      <c r="E513" s="6">
        <f>E509+E510-E511-E512</f>
        <v>-1721270</v>
      </c>
      <c r="F513" s="6"/>
      <c r="G513" s="4">
        <f>G509+G510-G511-G512</f>
        <v>-1821270</v>
      </c>
      <c r="H513" s="21">
        <f>H509+H510-H511-H512</f>
        <v>1164903.5800000005</v>
      </c>
      <c r="I513" s="21">
        <f t="shared" si="59"/>
        <v>-63.961059041218519</v>
      </c>
      <c r="K513" s="4">
        <f>K509+K510-K511-K512</f>
        <v>-1821070</v>
      </c>
      <c r="M513" s="6">
        <f>M509+M510-M511-M512</f>
        <v>-1839170</v>
      </c>
      <c r="O513" s="6"/>
      <c r="P513" s="6"/>
      <c r="Q513" s="6"/>
      <c r="R513" s="6"/>
    </row>
    <row r="514" spans="1:18" ht="15" customHeight="1" x14ac:dyDescent="0.3">
      <c r="A514" s="18"/>
      <c r="C514" s="7"/>
      <c r="E514" s="6"/>
      <c r="F514" s="6"/>
      <c r="G514" s="6"/>
      <c r="H514" s="35"/>
      <c r="I514" s="21"/>
      <c r="K514" s="4"/>
      <c r="M514" s="6"/>
      <c r="P514" s="6"/>
      <c r="Q514" s="6"/>
      <c r="R514" s="6"/>
    </row>
    <row r="515" spans="1:18" ht="15" customHeight="1" x14ac:dyDescent="0.3">
      <c r="A515" s="18"/>
      <c r="B515" s="7" t="s">
        <v>253</v>
      </c>
      <c r="C515" s="7"/>
      <c r="E515" s="6"/>
      <c r="F515" s="6"/>
      <c r="G515" s="6"/>
      <c r="H515" s="35"/>
      <c r="I515" s="21"/>
      <c r="K515" s="4"/>
      <c r="M515" s="6"/>
      <c r="N515" s="6"/>
      <c r="P515" s="6"/>
      <c r="Q515" s="6"/>
    </row>
    <row r="516" spans="1:18" ht="15" customHeight="1" x14ac:dyDescent="0.3">
      <c r="A516" s="18"/>
      <c r="B516" s="7" t="s">
        <v>254</v>
      </c>
      <c r="C516" s="4">
        <f>C84</f>
        <v>9686214</v>
      </c>
      <c r="E516" s="6">
        <f>E509</f>
        <v>9691214</v>
      </c>
      <c r="F516" s="6"/>
      <c r="G516" s="4">
        <f>G509</f>
        <v>9691214</v>
      </c>
      <c r="H516" s="34">
        <f>H84</f>
        <v>5083956.1500000004</v>
      </c>
      <c r="I516" s="21">
        <f t="shared" si="59"/>
        <v>52.45943542264159</v>
      </c>
      <c r="J516" s="6"/>
      <c r="K516" s="4">
        <f>K84</f>
        <v>9706950</v>
      </c>
      <c r="M516" s="6">
        <f>M509</f>
        <v>9706950</v>
      </c>
      <c r="N516" s="6"/>
      <c r="P516" s="6"/>
      <c r="Q516" s="6"/>
      <c r="R516" s="6"/>
    </row>
    <row r="517" spans="1:18" ht="15" customHeight="1" x14ac:dyDescent="0.3">
      <c r="A517" s="18"/>
      <c r="B517" s="7" t="s">
        <v>255</v>
      </c>
      <c r="C517" s="4">
        <f>C98</f>
        <v>297132</v>
      </c>
      <c r="E517" s="6">
        <f>E510</f>
        <v>327037</v>
      </c>
      <c r="F517" s="6"/>
      <c r="G517" s="4">
        <f>G98</f>
        <v>327037</v>
      </c>
      <c r="H517" s="34">
        <f>H98</f>
        <v>64245.17</v>
      </c>
      <c r="I517" s="21">
        <f t="shared" si="59"/>
        <v>19.644618193048494</v>
      </c>
      <c r="J517" s="6"/>
      <c r="K517" s="4">
        <f>K98</f>
        <v>327237</v>
      </c>
      <c r="M517" s="6">
        <f>M510</f>
        <v>327237</v>
      </c>
      <c r="P517" s="6"/>
      <c r="Q517" s="6"/>
      <c r="R517" s="6"/>
    </row>
    <row r="518" spans="1:18" ht="15" customHeight="1" x14ac:dyDescent="0.3">
      <c r="A518" s="18"/>
      <c r="B518" s="7" t="s">
        <v>256</v>
      </c>
      <c r="C518" s="4">
        <f>C501</f>
        <v>2000000</v>
      </c>
      <c r="E518" s="6">
        <f>E501</f>
        <v>2005950</v>
      </c>
      <c r="F518" s="6"/>
      <c r="G518" s="4">
        <f t="shared" si="58"/>
        <v>2005950</v>
      </c>
      <c r="H518" s="34">
        <f>H501</f>
        <v>61635.630000000005</v>
      </c>
      <c r="I518" s="21">
        <f t="shared" si="59"/>
        <v>3.0726403948253949</v>
      </c>
      <c r="K518" s="4">
        <f t="shared" si="57"/>
        <v>2005950</v>
      </c>
      <c r="M518" s="6">
        <f>M501</f>
        <v>2005950</v>
      </c>
      <c r="P518" s="6"/>
      <c r="Q518" s="6"/>
      <c r="R518" s="6"/>
    </row>
    <row r="519" spans="1:18" ht="15" customHeight="1" x14ac:dyDescent="0.3">
      <c r="A519" s="18"/>
      <c r="B519" s="7" t="s">
        <v>257</v>
      </c>
      <c r="C519" s="4">
        <f t="shared" ref="C519" si="61">SUM(C516:C518)</f>
        <v>11983346</v>
      </c>
      <c r="E519" s="6">
        <f>SUM(E516:E518)</f>
        <v>12024201</v>
      </c>
      <c r="F519" s="6"/>
      <c r="G519" s="4">
        <f>SUM(G516:G518)</f>
        <v>12024201</v>
      </c>
      <c r="H519" s="34">
        <f>SUM(H516:H518)</f>
        <v>5209836.95</v>
      </c>
      <c r="I519" s="21">
        <f t="shared" si="59"/>
        <v>43.327926321258268</v>
      </c>
      <c r="J519" s="6"/>
      <c r="K519" s="4">
        <f>SUM(K516:K518)</f>
        <v>12040137</v>
      </c>
      <c r="M519" s="4">
        <f>SUM(M516:M518)</f>
        <v>12040137</v>
      </c>
      <c r="N519" s="6"/>
      <c r="P519" s="6"/>
      <c r="Q519" s="6"/>
      <c r="R519" s="6"/>
    </row>
    <row r="520" spans="1:18" ht="15" customHeight="1" x14ac:dyDescent="0.3">
      <c r="A520" s="18"/>
      <c r="B520" s="7"/>
      <c r="C520" s="4"/>
      <c r="E520" s="6"/>
      <c r="F520" s="6"/>
      <c r="G520" s="6"/>
      <c r="H520" s="35"/>
      <c r="I520" s="21"/>
      <c r="K520" s="4"/>
      <c r="M520" s="6"/>
      <c r="N520" s="9"/>
      <c r="P520" s="6"/>
      <c r="Q520" s="6"/>
    </row>
    <row r="521" spans="1:18" ht="15" customHeight="1" x14ac:dyDescent="0.3">
      <c r="A521" s="18"/>
      <c r="B521" s="7" t="s">
        <v>57</v>
      </c>
      <c r="C521" s="4">
        <f>C402</f>
        <v>9633934</v>
      </c>
      <c r="E521" s="6">
        <f>E511</f>
        <v>9684184</v>
      </c>
      <c r="F521" s="6"/>
      <c r="G521" s="4">
        <f>G511</f>
        <v>9649184</v>
      </c>
      <c r="H521" s="36">
        <f>H402</f>
        <v>3795330.4699999997</v>
      </c>
      <c r="I521" s="21">
        <f t="shared" si="59"/>
        <v>39.333175427062017</v>
      </c>
      <c r="K521" s="4">
        <f>K402</f>
        <v>9664920</v>
      </c>
      <c r="M521" s="6">
        <f>M511</f>
        <v>9676592</v>
      </c>
      <c r="N521" s="9"/>
      <c r="P521" s="6"/>
      <c r="Q521" s="6"/>
      <c r="R521" s="6"/>
    </row>
    <row r="522" spans="1:18" ht="15" customHeight="1" x14ac:dyDescent="0.3">
      <c r="A522" s="18"/>
      <c r="B522" s="7" t="s">
        <v>258</v>
      </c>
      <c r="C522" s="4">
        <f t="shared" ref="C522" si="62">C512</f>
        <v>1992100</v>
      </c>
      <c r="E522" s="6">
        <f>E512</f>
        <v>2055337</v>
      </c>
      <c r="F522" s="6"/>
      <c r="G522" s="4">
        <f>G490</f>
        <v>2190337</v>
      </c>
      <c r="H522" s="36">
        <f>H490</f>
        <v>187967.27000000002</v>
      </c>
      <c r="I522" s="21">
        <f t="shared" si="59"/>
        <v>8.5816598085134856</v>
      </c>
      <c r="K522" s="4">
        <f t="shared" si="57"/>
        <v>2190337</v>
      </c>
      <c r="M522" s="6">
        <f>M512</f>
        <v>2196765</v>
      </c>
      <c r="P522" s="6"/>
      <c r="Q522" s="6"/>
      <c r="R522" s="6"/>
    </row>
    <row r="523" spans="1:18" ht="15" customHeight="1" x14ac:dyDescent="0.3">
      <c r="A523" s="18"/>
      <c r="B523" s="7" t="s">
        <v>259</v>
      </c>
      <c r="C523" s="4">
        <f t="shared" ref="C523" si="63">C506</f>
        <v>11300</v>
      </c>
      <c r="E523" s="6">
        <f t="shared" si="55"/>
        <v>11300</v>
      </c>
      <c r="F523" s="6"/>
      <c r="G523" s="4">
        <f t="shared" si="58"/>
        <v>11300</v>
      </c>
      <c r="H523" s="34">
        <f>H506</f>
        <v>6163.23</v>
      </c>
      <c r="I523" s="21">
        <f t="shared" si="59"/>
        <v>54.541858407079644</v>
      </c>
      <c r="K523" s="4">
        <f t="shared" si="57"/>
        <v>11300</v>
      </c>
      <c r="M523" s="6">
        <f t="shared" si="56"/>
        <v>11300</v>
      </c>
      <c r="P523" s="6"/>
      <c r="Q523" s="6"/>
      <c r="R523" s="6"/>
    </row>
    <row r="524" spans="1:18" ht="15" customHeight="1" x14ac:dyDescent="0.3">
      <c r="A524" s="18"/>
      <c r="B524" s="7" t="s">
        <v>260</v>
      </c>
      <c r="C524" s="4">
        <f t="shared" ref="C524" si="64">SUM(C521:C523)</f>
        <v>11637334</v>
      </c>
      <c r="E524" s="6">
        <f>SUM(E521:E523)</f>
        <v>11750821</v>
      </c>
      <c r="F524" s="6"/>
      <c r="G524" s="4">
        <f>SUM(G521:G523)</f>
        <v>11850821</v>
      </c>
      <c r="H524" s="36">
        <f>SUM(H521:H523)</f>
        <v>3989460.9699999997</v>
      </c>
      <c r="I524" s="21">
        <f t="shared" si="59"/>
        <v>33.664004966406971</v>
      </c>
      <c r="J524" s="6"/>
      <c r="K524" s="4">
        <f>K521+K522+K523</f>
        <v>11866557</v>
      </c>
      <c r="L524" s="4"/>
      <c r="M524" s="4">
        <f>SUM(M521:M523)</f>
        <v>11884657</v>
      </c>
      <c r="P524" s="6"/>
      <c r="Q524" s="6"/>
      <c r="R524" s="6"/>
    </row>
    <row r="525" spans="1:18" ht="15" customHeight="1" x14ac:dyDescent="0.3">
      <c r="A525" s="54"/>
      <c r="B525" s="50"/>
      <c r="C525" s="55"/>
      <c r="D525" s="44"/>
      <c r="E525" s="6"/>
      <c r="F525" s="6"/>
      <c r="G525" s="4"/>
      <c r="H525" s="36"/>
      <c r="I525" s="21"/>
      <c r="J525" s="6"/>
      <c r="K525" s="4"/>
      <c r="L525" s="4"/>
      <c r="M525" s="6"/>
      <c r="P525" s="6"/>
      <c r="Q525" s="6"/>
      <c r="R525" s="6"/>
    </row>
    <row r="526" spans="1:18" ht="15" customHeight="1" x14ac:dyDescent="0.3">
      <c r="A526" s="54"/>
      <c r="B526" s="50"/>
      <c r="C526" s="55"/>
      <c r="D526" s="44"/>
      <c r="E526" s="6"/>
      <c r="F526" s="6"/>
      <c r="G526" s="6"/>
      <c r="H526" s="21"/>
      <c r="I526" s="21"/>
      <c r="K526" s="6"/>
      <c r="M526" s="6"/>
    </row>
    <row r="527" spans="1:18" ht="15" customHeight="1" x14ac:dyDescent="0.3">
      <c r="A527" s="18"/>
      <c r="B527" s="7"/>
      <c r="C527" s="4"/>
      <c r="D527" s="44"/>
      <c r="G527" s="6"/>
      <c r="H527" s="35"/>
      <c r="I527" s="35"/>
      <c r="M527" s="6"/>
    </row>
    <row r="528" spans="1:18" ht="15" customHeight="1" x14ac:dyDescent="0.3">
      <c r="A528" s="18"/>
      <c r="B528" s="7"/>
      <c r="C528" s="4"/>
      <c r="D528" s="44"/>
      <c r="E528" s="6"/>
      <c r="F528" s="6"/>
      <c r="G528" s="6"/>
      <c r="H528" s="45"/>
      <c r="I528" s="35"/>
      <c r="K528" s="6"/>
      <c r="M528" s="6"/>
      <c r="P528" s="6"/>
      <c r="R528" s="6"/>
    </row>
    <row r="529" spans="1:17" ht="15" customHeight="1" x14ac:dyDescent="0.3">
      <c r="A529" s="18"/>
      <c r="B529" s="7"/>
      <c r="C529" s="4"/>
      <c r="D529" s="44"/>
      <c r="E529" s="6"/>
      <c r="F529" s="6"/>
      <c r="G529" s="6"/>
      <c r="H529" s="45"/>
      <c r="I529" s="35"/>
      <c r="P529" s="6"/>
      <c r="Q529" s="6"/>
    </row>
    <row r="530" spans="1:17" ht="15" customHeight="1" x14ac:dyDescent="0.3">
      <c r="A530" s="18"/>
      <c r="B530" s="7"/>
      <c r="C530" s="4"/>
      <c r="D530" s="44"/>
      <c r="G530" s="6"/>
      <c r="H530" s="35"/>
      <c r="I530" s="35"/>
    </row>
    <row r="531" spans="1:17" ht="15" customHeight="1" x14ac:dyDescent="0.3">
      <c r="A531" s="18"/>
      <c r="B531" s="7"/>
      <c r="C531" s="4"/>
      <c r="D531" s="44"/>
      <c r="F531" s="6"/>
      <c r="G531" s="6"/>
      <c r="H531" s="21"/>
      <c r="I531" s="46"/>
      <c r="O531" s="6"/>
    </row>
    <row r="532" spans="1:17" ht="15" customHeight="1" x14ac:dyDescent="0.3">
      <c r="A532" s="18"/>
      <c r="B532" s="7"/>
      <c r="D532" s="44"/>
      <c r="G532" s="6"/>
      <c r="H532" s="45"/>
      <c r="I532" s="35"/>
    </row>
    <row r="533" spans="1:17" ht="15" customHeight="1" x14ac:dyDescent="0.3">
      <c r="A533" s="47"/>
      <c r="B533" s="48"/>
      <c r="C533" s="12"/>
      <c r="G533" s="6"/>
      <c r="H533" s="35"/>
      <c r="I533" s="35"/>
    </row>
    <row r="534" spans="1:17" ht="15" customHeight="1" x14ac:dyDescent="0.3">
      <c r="A534" s="18"/>
      <c r="C534" s="6"/>
      <c r="G534" s="6"/>
      <c r="H534" s="35"/>
      <c r="I534" s="35"/>
      <c r="J534" s="6"/>
      <c r="M534" s="6"/>
    </row>
    <row r="535" spans="1:17" x14ac:dyDescent="0.3">
      <c r="A535" s="32"/>
      <c r="B535" s="32"/>
      <c r="C535" s="13"/>
      <c r="E535" s="6"/>
      <c r="F535" s="6"/>
      <c r="G535" s="6"/>
      <c r="H535" s="35"/>
      <c r="I535" s="45"/>
      <c r="J535" s="6"/>
      <c r="M535" s="6"/>
      <c r="N535" s="6"/>
      <c r="O535" s="6"/>
      <c r="P535" s="6"/>
    </row>
    <row r="536" spans="1:17" x14ac:dyDescent="0.3">
      <c r="C536" s="6"/>
      <c r="G536" s="6"/>
      <c r="H536" s="35"/>
      <c r="I536" s="45"/>
      <c r="J536" s="6"/>
      <c r="K536" s="9"/>
      <c r="M536" s="4"/>
      <c r="O536" s="6"/>
    </row>
    <row r="537" spans="1:17" x14ac:dyDescent="0.3">
      <c r="B537" s="7"/>
      <c r="G537" s="6"/>
      <c r="H537" s="35"/>
      <c r="I537" s="35"/>
      <c r="O537" s="6"/>
    </row>
    <row r="538" spans="1:17" x14ac:dyDescent="0.3">
      <c r="C538" s="6"/>
      <c r="E538" s="6"/>
      <c r="F538" s="6"/>
      <c r="G538" s="6"/>
      <c r="H538" s="35"/>
      <c r="I538" s="35"/>
    </row>
    <row r="539" spans="1:17" x14ac:dyDescent="0.3">
      <c r="C539" s="6"/>
      <c r="E539" s="6"/>
      <c r="F539" s="6"/>
      <c r="G539" s="6"/>
      <c r="H539" s="35"/>
      <c r="I539" s="35"/>
      <c r="J539" s="6"/>
      <c r="M539" s="6"/>
    </row>
    <row r="540" spans="1:17" x14ac:dyDescent="0.3">
      <c r="C540" s="6"/>
      <c r="G540" s="6"/>
      <c r="H540" s="35"/>
      <c r="I540" s="35"/>
      <c r="M540" s="6"/>
    </row>
    <row r="541" spans="1:17" x14ac:dyDescent="0.3">
      <c r="C541" s="6"/>
      <c r="H541" s="35"/>
      <c r="I541" s="35"/>
      <c r="M541" s="6"/>
    </row>
    <row r="542" spans="1:17" x14ac:dyDescent="0.3">
      <c r="B542" s="7"/>
      <c r="C542" s="6"/>
      <c r="E542" s="6"/>
      <c r="F542" s="6"/>
      <c r="G542" s="6"/>
      <c r="H542" s="35"/>
      <c r="I542" s="35"/>
    </row>
    <row r="543" spans="1:17" x14ac:dyDescent="0.3">
      <c r="C543" s="6"/>
      <c r="G543" s="6"/>
      <c r="H543" s="35"/>
      <c r="I543" s="35"/>
      <c r="M543" s="6"/>
    </row>
    <row r="544" spans="1:17" x14ac:dyDescent="0.3">
      <c r="C544" s="6"/>
      <c r="G544" s="6"/>
      <c r="H544" s="35"/>
      <c r="I544" s="35"/>
      <c r="M544" s="6"/>
    </row>
    <row r="545" spans="8:9" x14ac:dyDescent="0.3">
      <c r="H545" s="35"/>
      <c r="I545" s="35"/>
    </row>
    <row r="546" spans="8:9" x14ac:dyDescent="0.3">
      <c r="H546" s="35"/>
      <c r="I546" s="35"/>
    </row>
    <row r="547" spans="8:9" x14ac:dyDescent="0.3">
      <c r="H547" s="35"/>
      <c r="I547" s="35"/>
    </row>
  </sheetData>
  <mergeCells count="1">
    <mergeCell ref="B3:C3"/>
  </mergeCells>
  <pageMargins left="0.31496062992125984" right="0.31496062992125984" top="0.35433070866141736" bottom="0.15748031496062992" header="0.31496062992125984" footer="0.31496062992125984"/>
  <pageSetup paperSize="9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rozpočet 2020</vt:lpstr>
      <vt:lpstr>'rozpočet 2020'!Oblasť_tlače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2020-09-08T11:29:27Z</dcterms:modified>
</cp:coreProperties>
</file>