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1570" windowHeight="8145"/>
  </bookViews>
  <sheets>
    <sheet name="Hárok1" sheetId="9" r:id="rId1"/>
  </sheets>
  <calcPr calcId="152511"/>
</workbook>
</file>

<file path=xl/calcChain.xml><?xml version="1.0" encoding="utf-8"?>
<calcChain xmlns="http://schemas.openxmlformats.org/spreadsheetml/2006/main">
  <c r="D15" i="9" l="1"/>
  <c r="E9" i="9" l="1"/>
  <c r="E10" i="9"/>
  <c r="E11" i="9"/>
  <c r="E14" i="9"/>
  <c r="E16" i="9"/>
  <c r="E17" i="9"/>
  <c r="E18" i="9"/>
  <c r="E19" i="9"/>
  <c r="E20" i="9"/>
  <c r="E21" i="9"/>
  <c r="E22" i="9"/>
  <c r="E25" i="9"/>
  <c r="E26" i="9"/>
  <c r="E27" i="9"/>
  <c r="E28" i="9"/>
  <c r="E31" i="9"/>
  <c r="D30" i="9" l="1"/>
  <c r="D13" i="9"/>
  <c r="D24" i="9"/>
  <c r="D8" i="9"/>
  <c r="C8" i="9"/>
  <c r="C30" i="9"/>
  <c r="C24" i="9"/>
  <c r="C15" i="9"/>
  <c r="E24" i="9" l="1"/>
  <c r="E30" i="9"/>
  <c r="E8" i="9"/>
  <c r="D34" i="9"/>
  <c r="E34" i="9" s="1"/>
  <c r="C13" i="9"/>
  <c r="E13" i="9" s="1"/>
  <c r="E15" i="9"/>
  <c r="C34" i="9"/>
</calcChain>
</file>

<file path=xl/sharedStrings.xml><?xml version="1.0" encoding="utf-8"?>
<sst xmlns="http://schemas.openxmlformats.org/spreadsheetml/2006/main" count="38" uniqueCount="37">
  <si>
    <t>Tovary a služby</t>
  </si>
  <si>
    <t>Mzdy</t>
  </si>
  <si>
    <t>Odvody</t>
  </si>
  <si>
    <t>Rozpočtové príjmy spolu</t>
  </si>
  <si>
    <t>04 5 1</t>
  </si>
  <si>
    <t>Cestná doprava</t>
  </si>
  <si>
    <t>05 1 0</t>
  </si>
  <si>
    <t>Nakladanie s odpadmi</t>
  </si>
  <si>
    <t>Podpora a rozvoj separovaného zberu</t>
  </si>
  <si>
    <t>Čistenie MK, VP</t>
  </si>
  <si>
    <t>Služby za uloženie a likvidáciu odpadu</t>
  </si>
  <si>
    <t>06 2 0</t>
  </si>
  <si>
    <t>Rozvoj obcí</t>
  </si>
  <si>
    <t>06 4 0</t>
  </si>
  <si>
    <t>Verejné osvetlenie</t>
  </si>
  <si>
    <t>08 3 0</t>
  </si>
  <si>
    <t>Vysielacie vydavateľské služby</t>
  </si>
  <si>
    <t>08 4 0</t>
  </si>
  <si>
    <t>Náboženské a iné spoločenské služby</t>
  </si>
  <si>
    <t>Rozpočtové výdavky  spolu</t>
  </si>
  <si>
    <t>72xxxx</t>
  </si>
  <si>
    <t>Finančné operácie príjmové</t>
  </si>
  <si>
    <t>Dotácia od zriaďovateľa</t>
  </si>
  <si>
    <t>Nemocenské dávky</t>
  </si>
  <si>
    <t>Kapitálové výdavky - dotácia od zriaďovateľa</t>
  </si>
  <si>
    <t>Dotácia na bežné výdavky od zriaďovateľa</t>
  </si>
  <si>
    <t>Dotácia na kapitálové výdavky od zriaďovateľa</t>
  </si>
  <si>
    <t>Bežné výdavky -dotácia od zriaďovateľa a vlastné</t>
  </si>
  <si>
    <t>31xxxx</t>
  </si>
  <si>
    <t>32xxxx</t>
  </si>
  <si>
    <t>45xxxx</t>
  </si>
  <si>
    <t>Rozpočet na rok 2018</t>
  </si>
  <si>
    <t>Skutočnosť k 30.06.2018</t>
  </si>
  <si>
    <t>Nákup kosačky</t>
  </si>
  <si>
    <t>Prípravná a projektová dokumentácia</t>
  </si>
  <si>
    <t xml:space="preserve">                     Rozpočet PO-Technické služby mesta Námestovo  na rok   2018  - skutočnosť k 30.06.2018</t>
  </si>
  <si>
    <t>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</si>
</sst>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Arial Narrow"/>
      <family val="2"/>
      <charset val="238"/>
    </font>
    <font>
      <sz val="11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b/>
      <sz val="11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/>
    <xf numFmtId="0" fontId="4" fillId="0" borderId="0" xfId="0" applyFont="1"/>
    <xf numFmtId="0" fontId="4" fillId="4" borderId="1" xfId="0" applyFont="1" applyFill="1" applyBorder="1" applyAlignment="1">
      <alignment horizontal="left" vertical="center"/>
    </xf>
    <xf numFmtId="0" fontId="2" fillId="4" borderId="1" xfId="0" applyFont="1" applyFill="1" applyBorder="1" applyAlignment="1">
      <alignment horizontal="right"/>
    </xf>
    <xf numFmtId="0" fontId="3" fillId="3" borderId="1" xfId="0" applyFont="1" applyFill="1" applyBorder="1"/>
    <xf numFmtId="0" fontId="2" fillId="0" borderId="1" xfId="0" applyFont="1" applyFill="1" applyBorder="1"/>
    <xf numFmtId="0" fontId="2" fillId="0" borderId="0" xfId="0" applyFont="1" applyFill="1"/>
    <xf numFmtId="0" fontId="3" fillId="0" borderId="0" xfId="0" applyFont="1" applyFill="1" applyBorder="1"/>
    <xf numFmtId="0" fontId="2" fillId="4" borderId="1" xfId="0" applyFont="1" applyFill="1" applyBorder="1" applyAlignment="1">
      <alignment horizontal="center" vertical="center"/>
    </xf>
    <xf numFmtId="1" fontId="6" fillId="3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wrapText="1"/>
    </xf>
    <xf numFmtId="0" fontId="5" fillId="3" borderId="1" xfId="0" applyFont="1" applyFill="1" applyBorder="1"/>
    <xf numFmtId="0" fontId="2" fillId="4" borderId="1" xfId="0" applyFont="1" applyFill="1" applyBorder="1" applyAlignment="1">
      <alignment horizontal="right" vertical="center"/>
    </xf>
    <xf numFmtId="0" fontId="2" fillId="4" borderId="1" xfId="0" applyFont="1" applyFill="1" applyBorder="1" applyAlignment="1">
      <alignment wrapText="1"/>
    </xf>
    <xf numFmtId="0" fontId="4" fillId="4" borderId="1" xfId="0" applyFont="1" applyFill="1" applyBorder="1" applyAlignment="1">
      <alignment horizontal="right" vertical="center"/>
    </xf>
    <xf numFmtId="1" fontId="4" fillId="3" borderId="1" xfId="0" applyNumberFormat="1" applyFont="1" applyFill="1" applyBorder="1"/>
    <xf numFmtId="1" fontId="2" fillId="3" borderId="1" xfId="0" applyNumberFormat="1" applyFont="1" applyFill="1" applyBorder="1"/>
    <xf numFmtId="0" fontId="4" fillId="0" borderId="1" xfId="0" applyFont="1" applyFill="1" applyBorder="1" applyAlignment="1">
      <alignment wrapText="1"/>
    </xf>
    <xf numFmtId="1" fontId="5" fillId="3" borderId="1" xfId="0" applyNumberFormat="1" applyFont="1" applyFill="1" applyBorder="1"/>
    <xf numFmtId="0" fontId="2" fillId="2" borderId="1" xfId="0" applyFont="1" applyFill="1" applyBorder="1" applyAlignment="1">
      <alignment horizontal="right" vertical="center"/>
    </xf>
    <xf numFmtId="0" fontId="2" fillId="2" borderId="1" xfId="0" applyFont="1" applyFill="1" applyBorder="1" applyAlignment="1">
      <alignment wrapText="1"/>
    </xf>
    <xf numFmtId="1" fontId="6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/>
    <xf numFmtId="2" fontId="3" fillId="2" borderId="1" xfId="0" applyNumberFormat="1" applyFont="1" applyFill="1" applyBorder="1"/>
    <xf numFmtId="0" fontId="1" fillId="0" borderId="0" xfId="0" applyFont="1"/>
    <xf numFmtId="0" fontId="3" fillId="2" borderId="0" xfId="0" applyFont="1" applyFill="1" applyBorder="1"/>
    <xf numFmtId="4" fontId="0" fillId="0" borderId="1" xfId="0" applyNumberFormat="1" applyBorder="1"/>
    <xf numFmtId="4" fontId="7" fillId="0" borderId="1" xfId="0" applyNumberFormat="1" applyFont="1" applyBorder="1"/>
    <xf numFmtId="1" fontId="0" fillId="0" borderId="0" xfId="0" applyNumberFormat="1"/>
    <xf numFmtId="4" fontId="0" fillId="0" borderId="0" xfId="0" applyNumberFormat="1"/>
  </cellXfs>
  <cellStyles count="1">
    <cellStyle name="Normálne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279400</xdr:colOff>
      <xdr:row>1</xdr:row>
      <xdr:rowOff>85725</xdr:rowOff>
    </xdr:from>
    <xdr:to>
      <xdr:col>1</xdr:col>
      <xdr:colOff>521948</xdr:colOff>
      <xdr:row>4</xdr:row>
      <xdr:rowOff>19050</xdr:rowOff>
    </xdr:to>
    <xdr:pic>
      <xdr:nvPicPr>
        <xdr:cNvPr id="2" name="Obrázo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9400" y="85725"/>
          <a:ext cx="718798" cy="533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tabSelected="1" workbookViewId="0">
      <selection activeCell="F6" sqref="F6"/>
    </sheetView>
  </sheetViews>
  <sheetFormatPr defaultRowHeight="15" x14ac:dyDescent="0.25"/>
  <cols>
    <col min="1" max="1" width="7.140625" customWidth="1"/>
    <col min="2" max="2" width="43" customWidth="1"/>
    <col min="3" max="3" width="17.42578125" customWidth="1"/>
    <col min="4" max="4" width="19.5703125" customWidth="1"/>
    <col min="7" max="7" width="10" bestFit="1" customWidth="1"/>
  </cols>
  <sheetData>
    <row r="1" spans="1:7" ht="16.5" x14ac:dyDescent="0.3">
      <c r="A1" s="1"/>
      <c r="B1" s="1"/>
      <c r="C1" s="26"/>
    </row>
    <row r="2" spans="1:7" ht="16.5" x14ac:dyDescent="0.3">
      <c r="A2" s="1"/>
      <c r="B2" s="1"/>
      <c r="C2" s="8"/>
    </row>
    <row r="3" spans="1:7" ht="16.5" x14ac:dyDescent="0.3">
      <c r="A3" s="1"/>
      <c r="B3" s="2" t="s">
        <v>35</v>
      </c>
      <c r="C3" s="8"/>
    </row>
    <row r="4" spans="1:7" ht="16.5" x14ac:dyDescent="0.3">
      <c r="A4" s="1"/>
      <c r="B4" s="1"/>
      <c r="C4" s="8"/>
    </row>
    <row r="5" spans="1:7" ht="16.5" x14ac:dyDescent="0.3">
      <c r="A5" s="1"/>
      <c r="B5" s="1"/>
      <c r="C5" s="8"/>
    </row>
    <row r="6" spans="1:7" ht="16.5" x14ac:dyDescent="0.3">
      <c r="A6" s="1"/>
      <c r="B6" s="1"/>
      <c r="C6" s="8"/>
    </row>
    <row r="7" spans="1:7" ht="25.5" x14ac:dyDescent="0.25">
      <c r="A7" s="3"/>
      <c r="B7" s="9"/>
      <c r="C7" s="10" t="s">
        <v>31</v>
      </c>
      <c r="D7" s="22" t="s">
        <v>32</v>
      </c>
      <c r="E7" s="22" t="s">
        <v>36</v>
      </c>
    </row>
    <row r="8" spans="1:7" ht="16.5" x14ac:dyDescent="0.3">
      <c r="A8" s="3"/>
      <c r="B8" s="11" t="s">
        <v>3</v>
      </c>
      <c r="C8" s="12">
        <f>C9+C10+C11</f>
        <v>696000</v>
      </c>
      <c r="D8" s="28">
        <f>D9+D10+D11</f>
        <v>287135.2</v>
      </c>
      <c r="E8" s="24">
        <f>D8/C8*100</f>
        <v>41.255057471264365</v>
      </c>
    </row>
    <row r="9" spans="1:7" ht="16.5" x14ac:dyDescent="0.3">
      <c r="A9" s="13" t="s">
        <v>28</v>
      </c>
      <c r="B9" s="14" t="s">
        <v>25</v>
      </c>
      <c r="C9" s="5">
        <v>656000</v>
      </c>
      <c r="D9" s="27">
        <v>262700</v>
      </c>
      <c r="E9" s="24">
        <f t="shared" ref="E9:E34" si="0">D9/C9*100</f>
        <v>40.045731707317074</v>
      </c>
    </row>
    <row r="10" spans="1:7" ht="16.5" x14ac:dyDescent="0.3">
      <c r="A10" s="13" t="s">
        <v>29</v>
      </c>
      <c r="B10" s="14" t="s">
        <v>26</v>
      </c>
      <c r="C10" s="5">
        <v>35000</v>
      </c>
      <c r="D10" s="27">
        <v>24435.200000000001</v>
      </c>
      <c r="E10" s="24">
        <f t="shared" si="0"/>
        <v>69.81485714285715</v>
      </c>
    </row>
    <row r="11" spans="1:7" ht="16.5" x14ac:dyDescent="0.3">
      <c r="A11" s="20" t="s">
        <v>30</v>
      </c>
      <c r="B11" s="21" t="s">
        <v>21</v>
      </c>
      <c r="C11" s="5">
        <v>5000</v>
      </c>
      <c r="D11" s="27">
        <v>0</v>
      </c>
      <c r="E11" s="24">
        <f t="shared" si="0"/>
        <v>0</v>
      </c>
    </row>
    <row r="12" spans="1:7" ht="16.5" x14ac:dyDescent="0.3">
      <c r="A12" s="13"/>
      <c r="B12" s="11"/>
      <c r="C12" s="5"/>
      <c r="D12" s="27"/>
      <c r="E12" s="24"/>
    </row>
    <row r="13" spans="1:7" ht="16.5" x14ac:dyDescent="0.3">
      <c r="A13" s="15"/>
      <c r="B13" s="11" t="s">
        <v>22</v>
      </c>
      <c r="C13" s="12">
        <f>C14+C15+C19+C20+C21+C22</f>
        <v>656000</v>
      </c>
      <c r="D13" s="28">
        <f>D14+D15+D19+D20+D21+D22</f>
        <v>304986.93000000005</v>
      </c>
      <c r="E13" s="24">
        <f t="shared" si="0"/>
        <v>46.491910060975613</v>
      </c>
      <c r="F13" s="29"/>
    </row>
    <row r="14" spans="1:7" ht="16.5" x14ac:dyDescent="0.3">
      <c r="A14" s="13" t="s">
        <v>4</v>
      </c>
      <c r="B14" s="14" t="s">
        <v>5</v>
      </c>
      <c r="C14" s="5">
        <v>117000</v>
      </c>
      <c r="D14" s="27">
        <v>67450.53</v>
      </c>
      <c r="E14" s="24">
        <f t="shared" si="0"/>
        <v>57.650025641025636</v>
      </c>
    </row>
    <row r="15" spans="1:7" ht="16.5" x14ac:dyDescent="0.3">
      <c r="A15" s="13" t="s">
        <v>6</v>
      </c>
      <c r="B15" s="14" t="s">
        <v>7</v>
      </c>
      <c r="C15" s="5">
        <f>C16+C17+C18</f>
        <v>335000</v>
      </c>
      <c r="D15" s="27">
        <f>SUM(D16:D18)</f>
        <v>123756.79</v>
      </c>
      <c r="E15" s="24">
        <f t="shared" si="0"/>
        <v>36.942325373134324</v>
      </c>
    </row>
    <row r="16" spans="1:7" ht="16.5" x14ac:dyDescent="0.3">
      <c r="A16" s="13"/>
      <c r="B16" s="14" t="s">
        <v>8</v>
      </c>
      <c r="C16" s="5">
        <v>55200</v>
      </c>
      <c r="D16" s="27">
        <v>48777.45</v>
      </c>
      <c r="E16" s="24">
        <f t="shared" si="0"/>
        <v>88.364945652173915</v>
      </c>
      <c r="G16" s="30"/>
    </row>
    <row r="17" spans="1:7" ht="16.5" x14ac:dyDescent="0.3">
      <c r="A17" s="13"/>
      <c r="B17" s="14" t="s">
        <v>9</v>
      </c>
      <c r="C17" s="5">
        <v>85000</v>
      </c>
      <c r="D17" s="27">
        <v>55210.81</v>
      </c>
      <c r="E17" s="24">
        <f t="shared" si="0"/>
        <v>64.953894117647053</v>
      </c>
    </row>
    <row r="18" spans="1:7" ht="16.5" x14ac:dyDescent="0.3">
      <c r="A18" s="13"/>
      <c r="B18" s="14" t="s">
        <v>10</v>
      </c>
      <c r="C18" s="5">
        <v>194800</v>
      </c>
      <c r="D18" s="27">
        <v>19768.53</v>
      </c>
      <c r="E18" s="24">
        <f t="shared" si="0"/>
        <v>10.148116016427105</v>
      </c>
    </row>
    <row r="19" spans="1:7" ht="16.5" x14ac:dyDescent="0.3">
      <c r="A19" s="13" t="s">
        <v>11</v>
      </c>
      <c r="B19" s="14" t="s">
        <v>12</v>
      </c>
      <c r="C19" s="5">
        <v>154000</v>
      </c>
      <c r="D19" s="27">
        <v>99744.56</v>
      </c>
      <c r="E19" s="24">
        <f t="shared" si="0"/>
        <v>64.769194805194815</v>
      </c>
    </row>
    <row r="20" spans="1:7" ht="16.5" x14ac:dyDescent="0.3">
      <c r="A20" s="13" t="s">
        <v>13</v>
      </c>
      <c r="B20" s="14" t="s">
        <v>14</v>
      </c>
      <c r="C20" s="5">
        <v>20000</v>
      </c>
      <c r="D20" s="27">
        <v>13441.03</v>
      </c>
      <c r="E20" s="24">
        <f t="shared" si="0"/>
        <v>67.205150000000003</v>
      </c>
    </row>
    <row r="21" spans="1:7" ht="16.5" x14ac:dyDescent="0.3">
      <c r="A21" s="13" t="s">
        <v>15</v>
      </c>
      <c r="B21" s="14" t="s">
        <v>16</v>
      </c>
      <c r="C21" s="5">
        <v>5000</v>
      </c>
      <c r="D21" s="27">
        <v>0</v>
      </c>
      <c r="E21" s="24">
        <f t="shared" si="0"/>
        <v>0</v>
      </c>
    </row>
    <row r="22" spans="1:7" ht="16.5" x14ac:dyDescent="0.3">
      <c r="A22" s="13" t="s">
        <v>17</v>
      </c>
      <c r="B22" s="14" t="s">
        <v>18</v>
      </c>
      <c r="C22" s="5">
        <v>25000</v>
      </c>
      <c r="D22" s="27">
        <v>594.02</v>
      </c>
      <c r="E22" s="24">
        <f t="shared" si="0"/>
        <v>2.37608</v>
      </c>
    </row>
    <row r="23" spans="1:7" ht="16.5" x14ac:dyDescent="0.3">
      <c r="A23" s="13"/>
      <c r="B23" s="14"/>
      <c r="C23" s="5"/>
      <c r="D23" s="27"/>
      <c r="E23" s="24"/>
    </row>
    <row r="24" spans="1:7" ht="33" x14ac:dyDescent="0.3">
      <c r="A24" s="4"/>
      <c r="B24" s="11" t="s">
        <v>27</v>
      </c>
      <c r="C24" s="16">
        <f>SUM(C25:C28)</f>
        <v>656000</v>
      </c>
      <c r="D24" s="28">
        <f>D25+D26+D27+D28</f>
        <v>304986.93</v>
      </c>
      <c r="E24" s="24">
        <f t="shared" si="0"/>
        <v>46.491910060975613</v>
      </c>
    </row>
    <row r="25" spans="1:7" ht="16.5" x14ac:dyDescent="0.3">
      <c r="A25" s="4">
        <v>610</v>
      </c>
      <c r="B25" s="14" t="s">
        <v>1</v>
      </c>
      <c r="C25" s="17">
        <v>261980</v>
      </c>
      <c r="D25" s="27">
        <v>129638.8</v>
      </c>
      <c r="E25" s="24">
        <f t="shared" si="0"/>
        <v>49.484235437819684</v>
      </c>
    </row>
    <row r="26" spans="1:7" ht="16.5" x14ac:dyDescent="0.3">
      <c r="A26" s="4">
        <v>620</v>
      </c>
      <c r="B26" s="14" t="s">
        <v>2</v>
      </c>
      <c r="C26" s="17">
        <v>122015</v>
      </c>
      <c r="D26" s="27">
        <v>48322.36</v>
      </c>
      <c r="E26" s="24">
        <f t="shared" si="0"/>
        <v>39.603622505429655</v>
      </c>
    </row>
    <row r="27" spans="1:7" ht="16.5" x14ac:dyDescent="0.3">
      <c r="A27" s="4">
        <v>630</v>
      </c>
      <c r="B27" s="14" t="s">
        <v>0</v>
      </c>
      <c r="C27" s="17">
        <v>267455</v>
      </c>
      <c r="D27" s="27">
        <v>125865.19</v>
      </c>
      <c r="E27" s="24">
        <f t="shared" si="0"/>
        <v>47.06032416668225</v>
      </c>
    </row>
    <row r="28" spans="1:7" ht="16.5" x14ac:dyDescent="0.3">
      <c r="A28" s="4">
        <v>640</v>
      </c>
      <c r="B28" s="14" t="s">
        <v>23</v>
      </c>
      <c r="C28" s="17">
        <v>4550</v>
      </c>
      <c r="D28" s="27">
        <v>1160.58</v>
      </c>
      <c r="E28" s="24">
        <f t="shared" si="0"/>
        <v>25.507252747252746</v>
      </c>
    </row>
    <row r="29" spans="1:7" ht="16.5" x14ac:dyDescent="0.3">
      <c r="A29" s="4"/>
      <c r="B29" s="14"/>
      <c r="C29" s="17"/>
      <c r="D29" s="27"/>
      <c r="E29" s="24"/>
    </row>
    <row r="30" spans="1:7" ht="16.5" x14ac:dyDescent="0.3">
      <c r="A30" s="4"/>
      <c r="B30" s="11" t="s">
        <v>24</v>
      </c>
      <c r="C30" s="16">
        <f>SUM(C31:C32)</f>
        <v>35000</v>
      </c>
      <c r="D30" s="28">
        <f>D31+D32</f>
        <v>26835.200000000001</v>
      </c>
      <c r="E30" s="24">
        <f t="shared" si="0"/>
        <v>76.672000000000011</v>
      </c>
    </row>
    <row r="31" spans="1:7" ht="16.5" x14ac:dyDescent="0.3">
      <c r="A31" s="4" t="s">
        <v>20</v>
      </c>
      <c r="B31" s="14" t="s">
        <v>33</v>
      </c>
      <c r="C31" s="17">
        <v>35000</v>
      </c>
      <c r="D31" s="27">
        <v>24435.200000000001</v>
      </c>
      <c r="E31" s="24">
        <f t="shared" si="0"/>
        <v>69.81485714285715</v>
      </c>
    </row>
    <row r="32" spans="1:7" ht="16.5" x14ac:dyDescent="0.3">
      <c r="A32" s="4" t="s">
        <v>20</v>
      </c>
      <c r="B32" s="14" t="s">
        <v>34</v>
      </c>
      <c r="C32" s="17"/>
      <c r="D32" s="27">
        <v>2400</v>
      </c>
      <c r="E32" s="24"/>
      <c r="G32" s="30"/>
    </row>
    <row r="33" spans="1:5" ht="16.5" x14ac:dyDescent="0.3">
      <c r="A33" s="4"/>
      <c r="B33" s="14"/>
      <c r="C33" s="17"/>
      <c r="D33" s="23"/>
      <c r="E33" s="24"/>
    </row>
    <row r="34" spans="1:5" ht="16.5" x14ac:dyDescent="0.3">
      <c r="A34" s="6"/>
      <c r="B34" s="18" t="s">
        <v>19</v>
      </c>
      <c r="C34" s="19">
        <f>C24+C30</f>
        <v>691000</v>
      </c>
      <c r="D34" s="28">
        <f>D24+D30</f>
        <v>331822.13</v>
      </c>
      <c r="E34" s="24">
        <f t="shared" si="0"/>
        <v>48.020568740955142</v>
      </c>
    </row>
    <row r="35" spans="1:5" ht="16.5" x14ac:dyDescent="0.3">
      <c r="A35" s="1"/>
      <c r="B35" s="7"/>
      <c r="C35" s="8"/>
    </row>
    <row r="36" spans="1:5" ht="16.5" x14ac:dyDescent="0.3">
      <c r="A36" s="1"/>
      <c r="B36" s="7"/>
      <c r="C36" s="8"/>
    </row>
    <row r="37" spans="1:5" ht="16.5" x14ac:dyDescent="0.3">
      <c r="A37" s="1"/>
      <c r="B37" s="7"/>
      <c r="C37" s="8"/>
    </row>
    <row r="38" spans="1:5" ht="16.5" x14ac:dyDescent="0.3">
      <c r="A38" s="1"/>
      <c r="B38" s="7"/>
      <c r="C38" s="8"/>
      <c r="D38" s="25"/>
    </row>
  </sheetData>
  <pageMargins left="0.7" right="0.7" top="0.75" bottom="0.75" header="0.3" footer="0.3"/>
  <pageSetup paperSize="9"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2018-09-18T10:30:11Z</dcterms:modified>
</cp:coreProperties>
</file>