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ozpočet 2016" sheetId="1" r:id="rId1"/>
    <sheet name="Hárok1" sheetId="2" r:id="rId2"/>
  </sheets>
  <definedNames>
    <definedName name="_xlnm.Print_Area" localSheetId="0">'Rozpočet 2016'!$A$1:$N$482</definedName>
  </definedNames>
  <calcPr calcId="152511"/>
</workbook>
</file>

<file path=xl/calcChain.xml><?xml version="1.0" encoding="utf-8"?>
<calcChain xmlns="http://schemas.openxmlformats.org/spreadsheetml/2006/main">
  <c r="M447" i="1" l="1"/>
  <c r="M405" i="1"/>
  <c r="M251" i="1" l="1"/>
  <c r="M404" i="1" l="1"/>
  <c r="G440" i="1" l="1"/>
  <c r="M343" i="1" l="1"/>
  <c r="M329" i="1"/>
  <c r="M79" i="1"/>
  <c r="M169" i="1" l="1"/>
  <c r="M168" i="1"/>
  <c r="M167" i="1" s="1"/>
  <c r="L97" i="1" l="1"/>
  <c r="L37" i="1"/>
  <c r="M179" i="1" l="1"/>
  <c r="M149" i="1" l="1"/>
  <c r="M452" i="1" l="1"/>
  <c r="M43" i="1"/>
  <c r="M39" i="1"/>
  <c r="M53" i="1"/>
  <c r="M438" i="1"/>
  <c r="M406" i="1"/>
  <c r="M396" i="1"/>
  <c r="M376" i="1"/>
  <c r="M374" i="1"/>
  <c r="M309" i="1"/>
  <c r="M209" i="1"/>
  <c r="M123" i="1"/>
  <c r="M107" i="1" s="1"/>
  <c r="M99" i="1"/>
  <c r="M95" i="1"/>
  <c r="M204" i="1"/>
  <c r="M64" i="1"/>
  <c r="M58" i="1"/>
  <c r="M57" i="1"/>
  <c r="M300" i="1" l="1"/>
  <c r="M105" i="1"/>
  <c r="M230" i="1" l="1"/>
  <c r="M229" i="1"/>
  <c r="M238" i="1" l="1"/>
  <c r="M236" i="1"/>
  <c r="M307" i="1"/>
  <c r="M366" i="1"/>
  <c r="M339" i="1"/>
  <c r="M336" i="1"/>
  <c r="M335" i="1"/>
  <c r="M334" i="1"/>
  <c r="M321" i="1"/>
  <c r="M318" i="1"/>
  <c r="M317" i="1"/>
  <c r="M311" i="1"/>
  <c r="M304" i="1"/>
  <c r="M106" i="1"/>
  <c r="M220" i="1"/>
  <c r="M178" i="1"/>
  <c r="M76" i="1"/>
  <c r="M75" i="1"/>
  <c r="M74" i="1"/>
  <c r="M73" i="1"/>
  <c r="M69" i="1"/>
  <c r="M68" i="1"/>
  <c r="M65" i="1"/>
  <c r="M62" i="1"/>
  <c r="M59" i="1"/>
  <c r="M394" i="1" l="1"/>
  <c r="M459" i="1"/>
  <c r="M469" i="1" s="1"/>
  <c r="M454" i="1"/>
  <c r="M464" i="1" s="1"/>
  <c r="M437" i="1"/>
  <c r="M434" i="1"/>
  <c r="M426" i="1"/>
  <c r="M423" i="1"/>
  <c r="M420" i="1"/>
  <c r="M413" i="1"/>
  <c r="M412" i="1"/>
  <c r="M399" i="1"/>
  <c r="M382" i="1"/>
  <c r="M378" i="1"/>
  <c r="M372" i="1"/>
  <c r="M368" i="1"/>
  <c r="M363" i="1"/>
  <c r="M360" i="1"/>
  <c r="M356" i="1"/>
  <c r="M351" i="1"/>
  <c r="M312" i="1"/>
  <c r="M299" i="1"/>
  <c r="M298" i="1"/>
  <c r="M267" i="1"/>
  <c r="M283" i="1"/>
  <c r="M280" i="1"/>
  <c r="M261" i="1"/>
  <c r="M259" i="1"/>
  <c r="M256" i="1" s="1"/>
  <c r="M245" i="1"/>
  <c r="M241" i="1"/>
  <c r="M235" i="1"/>
  <c r="M227" i="1"/>
  <c r="M226" i="1"/>
  <c r="M228" i="1"/>
  <c r="M217" i="1"/>
  <c r="M214" i="1"/>
  <c r="M207" i="1"/>
  <c r="M203" i="1"/>
  <c r="M201" i="1"/>
  <c r="M199" i="1" s="1"/>
  <c r="M193" i="1"/>
  <c r="M188" i="1"/>
  <c r="M184" i="1"/>
  <c r="M181" i="1"/>
  <c r="M176" i="1"/>
  <c r="M158" i="1"/>
  <c r="M97" i="1"/>
  <c r="M93" i="1"/>
  <c r="M56" i="1"/>
  <c r="M50" i="1"/>
  <c r="M51" i="1"/>
  <c r="M52" i="1"/>
  <c r="M49" i="1"/>
  <c r="M45" i="1"/>
  <c r="M37" i="1"/>
  <c r="M28" i="1"/>
  <c r="M162" i="1"/>
  <c r="M171" i="1"/>
  <c r="M187" i="1" l="1"/>
  <c r="M354" i="1"/>
  <c r="M223" i="1"/>
  <c r="M264" i="1"/>
  <c r="M408" i="1"/>
  <c r="M48" i="1"/>
  <c r="M26" i="1" s="1"/>
  <c r="M101" i="1"/>
  <c r="M297" i="1"/>
  <c r="K451" i="1"/>
  <c r="K352" i="1"/>
  <c r="K357" i="1"/>
  <c r="K358" i="1"/>
  <c r="K365" i="1"/>
  <c r="K366" i="1"/>
  <c r="K369" i="1"/>
  <c r="K370" i="1"/>
  <c r="K373" i="1"/>
  <c r="K374" i="1"/>
  <c r="K375" i="1"/>
  <c r="K379" i="1"/>
  <c r="K380" i="1"/>
  <c r="K383" i="1"/>
  <c r="K384" i="1"/>
  <c r="K385" i="1"/>
  <c r="K386" i="1"/>
  <c r="K387" i="1"/>
  <c r="K388" i="1"/>
  <c r="K395" i="1"/>
  <c r="K396" i="1"/>
  <c r="K400" i="1"/>
  <c r="K401" i="1"/>
  <c r="K402" i="1"/>
  <c r="K403" i="1"/>
  <c r="K406" i="1"/>
  <c r="K409" i="1"/>
  <c r="K410" i="1"/>
  <c r="K411" i="1"/>
  <c r="K415" i="1"/>
  <c r="K416" i="1"/>
  <c r="K418" i="1"/>
  <c r="K431" i="1"/>
  <c r="K438" i="1"/>
  <c r="K457" i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9" i="1"/>
  <c r="K160" i="1"/>
  <c r="K163" i="1"/>
  <c r="K164" i="1"/>
  <c r="K165" i="1"/>
  <c r="K168" i="1"/>
  <c r="K172" i="1"/>
  <c r="K173" i="1"/>
  <c r="K174" i="1"/>
  <c r="K177" i="1"/>
  <c r="K178" i="1"/>
  <c r="K179" i="1"/>
  <c r="K189" i="1"/>
  <c r="K190" i="1"/>
  <c r="K191" i="1"/>
  <c r="K192" i="1"/>
  <c r="K194" i="1"/>
  <c r="K195" i="1"/>
  <c r="K196" i="1"/>
  <c r="K199" i="1"/>
  <c r="K204" i="1"/>
  <c r="K205" i="1"/>
  <c r="K208" i="1"/>
  <c r="K209" i="1"/>
  <c r="K210" i="1"/>
  <c r="K211" i="1"/>
  <c r="K212" i="1"/>
  <c r="K215" i="1"/>
  <c r="K218" i="1"/>
  <c r="K219" i="1"/>
  <c r="K220" i="1"/>
  <c r="K221" i="1"/>
  <c r="K224" i="1"/>
  <c r="K225" i="1"/>
  <c r="K226" i="1"/>
  <c r="K229" i="1"/>
  <c r="K231" i="1"/>
  <c r="K232" i="1"/>
  <c r="K233" i="1"/>
  <c r="K236" i="1"/>
  <c r="K237" i="1"/>
  <c r="K238" i="1"/>
  <c r="K239" i="1"/>
  <c r="K242" i="1"/>
  <c r="K243" i="1"/>
  <c r="K246" i="1"/>
  <c r="K247" i="1"/>
  <c r="K248" i="1"/>
  <c r="K249" i="1"/>
  <c r="K250" i="1"/>
  <c r="K257" i="1"/>
  <c r="K258" i="1"/>
  <c r="K262" i="1"/>
  <c r="K265" i="1"/>
  <c r="K267" i="1"/>
  <c r="K268" i="1"/>
  <c r="K269" i="1"/>
  <c r="K270" i="1"/>
  <c r="K271" i="1"/>
  <c r="K274" i="1"/>
  <c r="K276" i="1"/>
  <c r="K277" i="1"/>
  <c r="K278" i="1"/>
  <c r="K279" i="1"/>
  <c r="K280" i="1"/>
  <c r="K281" i="1"/>
  <c r="K282" i="1"/>
  <c r="K283" i="1"/>
  <c r="K284" i="1"/>
  <c r="K286" i="1"/>
  <c r="K287" i="1"/>
  <c r="K288" i="1"/>
  <c r="K289" i="1"/>
  <c r="K290" i="1"/>
  <c r="K291" i="1"/>
  <c r="K293" i="1"/>
  <c r="K294" i="1"/>
  <c r="K300" i="1"/>
  <c r="K303" i="1"/>
  <c r="K304" i="1"/>
  <c r="K305" i="1"/>
  <c r="K306" i="1"/>
  <c r="K307" i="1"/>
  <c r="K309" i="1"/>
  <c r="K310" i="1"/>
  <c r="K311" i="1"/>
  <c r="K317" i="1"/>
  <c r="K318" i="1"/>
  <c r="K319" i="1"/>
  <c r="K320" i="1"/>
  <c r="K321" i="1"/>
  <c r="K322" i="1"/>
  <c r="K323" i="1"/>
  <c r="K324" i="1"/>
  <c r="K325" i="1"/>
  <c r="K326" i="1"/>
  <c r="K327" i="1"/>
  <c r="K331" i="1"/>
  <c r="K332" i="1"/>
  <c r="K334" i="1"/>
  <c r="K335" i="1"/>
  <c r="K336" i="1"/>
  <c r="K337" i="1"/>
  <c r="K338" i="1"/>
  <c r="K339" i="1"/>
  <c r="K340" i="1"/>
  <c r="K341" i="1"/>
  <c r="K345" i="1"/>
  <c r="K346" i="1"/>
  <c r="K347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1" i="1"/>
  <c r="K82" i="1"/>
  <c r="K83" i="1"/>
  <c r="K85" i="1"/>
  <c r="K98" i="1"/>
  <c r="K99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29" i="1"/>
  <c r="K30" i="1"/>
  <c r="K31" i="1"/>
  <c r="K32" i="1"/>
  <c r="K33" i="1"/>
  <c r="K34" i="1"/>
  <c r="K35" i="1"/>
  <c r="K38" i="1"/>
  <c r="K39" i="1"/>
  <c r="K40" i="1"/>
  <c r="K41" i="1"/>
  <c r="K42" i="1"/>
  <c r="K43" i="1"/>
  <c r="K49" i="1"/>
  <c r="K50" i="1"/>
  <c r="K53" i="1"/>
  <c r="K57" i="1"/>
  <c r="K58" i="1"/>
  <c r="K59" i="1"/>
  <c r="K60" i="1"/>
  <c r="K61" i="1"/>
  <c r="K17" i="1"/>
  <c r="K18" i="1"/>
  <c r="K19" i="1"/>
  <c r="K20" i="1"/>
  <c r="K21" i="1"/>
  <c r="K22" i="1"/>
  <c r="K23" i="1"/>
  <c r="K24" i="1"/>
  <c r="M16" i="1"/>
  <c r="M13" i="1"/>
  <c r="M10" i="1"/>
  <c r="M8" i="1" l="1"/>
  <c r="M89" i="1" s="1"/>
  <c r="M462" i="1" s="1"/>
  <c r="M465" i="1" s="1"/>
  <c r="M444" i="1"/>
  <c r="M463" i="1"/>
  <c r="M443" i="1" l="1"/>
  <c r="J372" i="1"/>
  <c r="J459" i="1"/>
  <c r="J93" i="1"/>
  <c r="J97" i="1"/>
  <c r="J437" i="1"/>
  <c r="J434" i="1"/>
  <c r="J430" i="1"/>
  <c r="J426" i="1"/>
  <c r="J423" i="1"/>
  <c r="J420" i="1"/>
  <c r="J408" i="1"/>
  <c r="J399" i="1"/>
  <c r="J394" i="1"/>
  <c r="J454" i="1"/>
  <c r="J382" i="1"/>
  <c r="J378" i="1"/>
  <c r="J235" i="1"/>
  <c r="J464" i="1" l="1"/>
  <c r="J469" i="1"/>
  <c r="J440" i="1"/>
  <c r="J354" i="1"/>
  <c r="J360" i="1"/>
  <c r="J363" i="1"/>
  <c r="J368" i="1"/>
  <c r="J351" i="1"/>
  <c r="J333" i="1"/>
  <c r="J316" i="1"/>
  <c r="J302" i="1"/>
  <c r="J297" i="1"/>
  <c r="J56" i="1"/>
  <c r="J468" i="1" l="1"/>
  <c r="J446" i="1"/>
  <c r="J315" i="1"/>
  <c r="J48" i="1"/>
  <c r="J45" i="1"/>
  <c r="J101" i="1"/>
  <c r="J37" i="1"/>
  <c r="J28" i="1"/>
  <c r="J16" i="1"/>
  <c r="J10" i="1"/>
  <c r="J13" i="1"/>
  <c r="J89" i="1" l="1"/>
  <c r="J463" i="1"/>
  <c r="J444" i="1"/>
  <c r="J26" i="1"/>
  <c r="J8" i="1"/>
  <c r="J264" i="1"/>
  <c r="J443" i="1" l="1"/>
  <c r="J462" i="1"/>
  <c r="J465" i="1"/>
  <c r="J261" i="1"/>
  <c r="J256" i="1"/>
  <c r="J245" i="1"/>
  <c r="J241" i="1"/>
  <c r="I431" i="2" l="1"/>
  <c r="I441" i="2" s="1"/>
  <c r="G431" i="2"/>
  <c r="G441" i="2" s="1"/>
  <c r="E431" i="2"/>
  <c r="E441" i="2" s="1"/>
  <c r="C431" i="2"/>
  <c r="C441" i="2" s="1"/>
  <c r="C426" i="2"/>
  <c r="C436" i="2" s="1"/>
  <c r="E423" i="2"/>
  <c r="E426" i="2" s="1"/>
  <c r="E436" i="2" s="1"/>
  <c r="I410" i="2"/>
  <c r="I413" i="2" s="1"/>
  <c r="I419" i="2" s="1"/>
  <c r="I440" i="2" s="1"/>
  <c r="G410" i="2"/>
  <c r="G413" i="2" s="1"/>
  <c r="G419" i="2" s="1"/>
  <c r="G440" i="2" s="1"/>
  <c r="E410" i="2"/>
  <c r="E413" i="2" s="1"/>
  <c r="E419" i="2" s="1"/>
  <c r="E440" i="2" s="1"/>
  <c r="C410" i="2"/>
  <c r="C413" i="2" s="1"/>
  <c r="C419" i="2" s="1"/>
  <c r="C440" i="2" s="1"/>
  <c r="I408" i="2"/>
  <c r="I407" i="2" s="1"/>
  <c r="I405" i="2"/>
  <c r="I403" i="2"/>
  <c r="G403" i="2"/>
  <c r="E403" i="2"/>
  <c r="C403" i="2"/>
  <c r="I400" i="2"/>
  <c r="I399" i="2"/>
  <c r="I397" i="2"/>
  <c r="I396" i="2" s="1"/>
  <c r="I394" i="2"/>
  <c r="I393" i="2"/>
  <c r="G393" i="2"/>
  <c r="E393" i="2"/>
  <c r="C393" i="2"/>
  <c r="I390" i="2"/>
  <c r="I387" i="2"/>
  <c r="I386" i="2"/>
  <c r="I385" i="2"/>
  <c r="I381" i="2"/>
  <c r="G381" i="2"/>
  <c r="E381" i="2"/>
  <c r="C381" i="2"/>
  <c r="I378" i="2"/>
  <c r="I373" i="2" s="1"/>
  <c r="G373" i="2"/>
  <c r="E373" i="2"/>
  <c r="C373" i="2"/>
  <c r="I371" i="2"/>
  <c r="I368" i="2" s="1"/>
  <c r="G368" i="2"/>
  <c r="E368" i="2"/>
  <c r="C368" i="2"/>
  <c r="I356" i="2"/>
  <c r="G356" i="2"/>
  <c r="E356" i="2"/>
  <c r="C356" i="2"/>
  <c r="I352" i="2"/>
  <c r="G352" i="2"/>
  <c r="E352" i="2"/>
  <c r="C352" i="2"/>
  <c r="I347" i="2"/>
  <c r="G347" i="2"/>
  <c r="E347" i="2"/>
  <c r="C347" i="2"/>
  <c r="I343" i="2"/>
  <c r="G343" i="2"/>
  <c r="E343" i="2"/>
  <c r="C343" i="2"/>
  <c r="E339" i="2"/>
  <c r="G339" i="2" s="1"/>
  <c r="C338" i="2"/>
  <c r="I335" i="2"/>
  <c r="G335" i="2"/>
  <c r="E335" i="2"/>
  <c r="C335" i="2"/>
  <c r="I331" i="2"/>
  <c r="E330" i="2"/>
  <c r="E329" i="2" s="1"/>
  <c r="C329" i="2"/>
  <c r="I326" i="2"/>
  <c r="G326" i="2"/>
  <c r="E326" i="2"/>
  <c r="C326" i="2"/>
  <c r="I324" i="2"/>
  <c r="G324" i="2"/>
  <c r="G323" i="2"/>
  <c r="I323" i="2" s="1"/>
  <c r="I298" i="2" s="1"/>
  <c r="E298" i="2"/>
  <c r="C298" i="2"/>
  <c r="I296" i="2"/>
  <c r="I287" i="2" s="1"/>
  <c r="G287" i="2"/>
  <c r="E287" i="2"/>
  <c r="C287" i="2"/>
  <c r="I284" i="2"/>
  <c r="G284" i="2"/>
  <c r="E284" i="2"/>
  <c r="C284" i="2"/>
  <c r="E282" i="2"/>
  <c r="G282" i="2" s="1"/>
  <c r="I282" i="2" s="1"/>
  <c r="E279" i="2"/>
  <c r="G279" i="2" s="1"/>
  <c r="I279" i="2" s="1"/>
  <c r="I272" i="2"/>
  <c r="G272" i="2"/>
  <c r="E272" i="2"/>
  <c r="G262" i="2"/>
  <c r="I262" i="2" s="1"/>
  <c r="E262" i="2"/>
  <c r="E260" i="2"/>
  <c r="G260" i="2" s="1"/>
  <c r="I260" i="2" s="1"/>
  <c r="E259" i="2"/>
  <c r="E251" i="2" s="1"/>
  <c r="I253" i="2"/>
  <c r="G253" i="2"/>
  <c r="E253" i="2"/>
  <c r="C251" i="2"/>
  <c r="I248" i="2"/>
  <c r="G248" i="2"/>
  <c r="E248" i="2"/>
  <c r="C248" i="2"/>
  <c r="I246" i="2"/>
  <c r="I243" i="2"/>
  <c r="G243" i="2"/>
  <c r="E243" i="2"/>
  <c r="C243" i="2"/>
  <c r="I241" i="2"/>
  <c r="G241" i="2"/>
  <c r="E241" i="2"/>
  <c r="G240" i="2"/>
  <c r="I240" i="2" s="1"/>
  <c r="E240" i="2"/>
  <c r="E239" i="2"/>
  <c r="G239" i="2" s="1"/>
  <c r="I239" i="2" s="1"/>
  <c r="E238" i="2"/>
  <c r="G238" i="2" s="1"/>
  <c r="I228" i="2"/>
  <c r="G228" i="2"/>
  <c r="E228" i="2"/>
  <c r="C228" i="2"/>
  <c r="I222" i="2"/>
  <c r="G222" i="2"/>
  <c r="E222" i="2"/>
  <c r="C222" i="2"/>
  <c r="J211" i="2"/>
  <c r="I211" i="2"/>
  <c r="G211" i="2"/>
  <c r="E211" i="2"/>
  <c r="C211" i="2"/>
  <c r="J205" i="2"/>
  <c r="I205" i="2"/>
  <c r="G205" i="2"/>
  <c r="E205" i="2"/>
  <c r="C205" i="2"/>
  <c r="J202" i="2"/>
  <c r="I202" i="2"/>
  <c r="G202" i="2"/>
  <c r="E202" i="2"/>
  <c r="C202" i="2"/>
  <c r="J195" i="2"/>
  <c r="I195" i="2"/>
  <c r="G195" i="2"/>
  <c r="E195" i="2"/>
  <c r="C195" i="2"/>
  <c r="J191" i="2"/>
  <c r="I191" i="2"/>
  <c r="G191" i="2"/>
  <c r="E191" i="2"/>
  <c r="C191" i="2"/>
  <c r="J183" i="2"/>
  <c r="I183" i="2"/>
  <c r="G183" i="2"/>
  <c r="E183" i="2"/>
  <c r="C183" i="2"/>
  <c r="C177" i="2" s="1"/>
  <c r="J178" i="2"/>
  <c r="J177" i="2" s="1"/>
  <c r="I178" i="2"/>
  <c r="G178" i="2"/>
  <c r="E178" i="2"/>
  <c r="E177" i="2" s="1"/>
  <c r="C178" i="2"/>
  <c r="I177" i="2"/>
  <c r="G177" i="2"/>
  <c r="J174" i="2"/>
  <c r="I174" i="2"/>
  <c r="G174" i="2"/>
  <c r="E174" i="2"/>
  <c r="C174" i="2"/>
  <c r="I172" i="2"/>
  <c r="I171" i="2" s="1"/>
  <c r="J171" i="2"/>
  <c r="G171" i="2"/>
  <c r="E171" i="2"/>
  <c r="C171" i="2"/>
  <c r="J166" i="2"/>
  <c r="I166" i="2"/>
  <c r="G166" i="2"/>
  <c r="E166" i="2"/>
  <c r="C166" i="2"/>
  <c r="J161" i="2"/>
  <c r="I161" i="2"/>
  <c r="G161" i="2"/>
  <c r="E161" i="2"/>
  <c r="C161" i="2"/>
  <c r="J158" i="2"/>
  <c r="I158" i="2"/>
  <c r="G158" i="2"/>
  <c r="E158" i="2"/>
  <c r="C158" i="2"/>
  <c r="J153" i="2"/>
  <c r="I153" i="2"/>
  <c r="G153" i="2"/>
  <c r="E153" i="2"/>
  <c r="C153" i="2"/>
  <c r="J149" i="2"/>
  <c r="I149" i="2"/>
  <c r="G149" i="2"/>
  <c r="E149" i="2"/>
  <c r="C149" i="2"/>
  <c r="G125" i="2"/>
  <c r="I125" i="2" s="1"/>
  <c r="I98" i="2" s="1"/>
  <c r="I95" i="2" s="1"/>
  <c r="E125" i="2"/>
  <c r="J98" i="2"/>
  <c r="G98" i="2"/>
  <c r="G95" i="2" s="1"/>
  <c r="E98" i="2"/>
  <c r="C98" i="2"/>
  <c r="J95" i="2"/>
  <c r="E95" i="2"/>
  <c r="C95" i="2"/>
  <c r="C364" i="2" s="1"/>
  <c r="I88" i="2"/>
  <c r="G88" i="2"/>
  <c r="E88" i="2"/>
  <c r="C88" i="2"/>
  <c r="I85" i="2"/>
  <c r="I92" i="2" s="1"/>
  <c r="G85" i="2"/>
  <c r="G92" i="2" s="1"/>
  <c r="E85" i="2"/>
  <c r="E92" i="2" s="1"/>
  <c r="C85" i="2"/>
  <c r="C92" i="2" s="1"/>
  <c r="I61" i="2"/>
  <c r="I54" i="2" s="1"/>
  <c r="I81" i="2" s="1"/>
  <c r="G54" i="2"/>
  <c r="E54" i="2"/>
  <c r="C54" i="2"/>
  <c r="I48" i="2"/>
  <c r="G48" i="2"/>
  <c r="E48" i="2"/>
  <c r="C48" i="2"/>
  <c r="I45" i="2"/>
  <c r="G45" i="2"/>
  <c r="E45" i="2"/>
  <c r="C45" i="2"/>
  <c r="I37" i="2"/>
  <c r="G37" i="2"/>
  <c r="E37" i="2"/>
  <c r="C37" i="2"/>
  <c r="I28" i="2"/>
  <c r="G28" i="2"/>
  <c r="E28" i="2"/>
  <c r="E26" i="2" s="1"/>
  <c r="C28" i="2"/>
  <c r="C26" i="2" s="1"/>
  <c r="I26" i="2"/>
  <c r="G26" i="2"/>
  <c r="I16" i="2"/>
  <c r="G16" i="2"/>
  <c r="E16" i="2"/>
  <c r="C16" i="2"/>
  <c r="I13" i="2"/>
  <c r="G13" i="2"/>
  <c r="E13" i="2"/>
  <c r="C13" i="2"/>
  <c r="I10" i="2"/>
  <c r="G10" i="2"/>
  <c r="G81" i="2" s="1"/>
  <c r="E10" i="2"/>
  <c r="E81" i="2" s="1"/>
  <c r="C10" i="2"/>
  <c r="C8" i="2" s="1"/>
  <c r="I8" i="2"/>
  <c r="G8" i="2"/>
  <c r="E8" i="2"/>
  <c r="G416" i="2" l="1"/>
  <c r="G434" i="2"/>
  <c r="I238" i="2"/>
  <c r="I232" i="2" s="1"/>
  <c r="G232" i="2"/>
  <c r="G417" i="2"/>
  <c r="G435" i="2"/>
  <c r="C417" i="2"/>
  <c r="C435" i="2"/>
  <c r="C418" i="2"/>
  <c r="C439" i="2"/>
  <c r="C442" i="2" s="1"/>
  <c r="E435" i="2"/>
  <c r="E417" i="2"/>
  <c r="E416" i="2"/>
  <c r="E434" i="2"/>
  <c r="E437" i="2" s="1"/>
  <c r="I434" i="2"/>
  <c r="I416" i="2"/>
  <c r="I435" i="2"/>
  <c r="I417" i="2"/>
  <c r="I339" i="2"/>
  <c r="I338" i="2" s="1"/>
  <c r="G338" i="2"/>
  <c r="C81" i="2"/>
  <c r="G330" i="2"/>
  <c r="E338" i="2"/>
  <c r="E232" i="2"/>
  <c r="E364" i="2" s="1"/>
  <c r="G259" i="2"/>
  <c r="G298" i="2"/>
  <c r="G423" i="2"/>
  <c r="E439" i="2" l="1"/>
  <c r="E442" i="2" s="1"/>
  <c r="E418" i="2"/>
  <c r="E420" i="2"/>
  <c r="I423" i="2"/>
  <c r="I426" i="2" s="1"/>
  <c r="I436" i="2" s="1"/>
  <c r="I437" i="2" s="1"/>
  <c r="G426" i="2"/>
  <c r="G436" i="2" s="1"/>
  <c r="I330" i="2"/>
  <c r="I329" i="2" s="1"/>
  <c r="G329" i="2"/>
  <c r="G437" i="2"/>
  <c r="I259" i="2"/>
  <c r="I251" i="2" s="1"/>
  <c r="I364" i="2" s="1"/>
  <c r="G251" i="2"/>
  <c r="G364" i="2" s="1"/>
  <c r="C416" i="2"/>
  <c r="C420" i="2" s="1"/>
  <c r="C434" i="2"/>
  <c r="C437" i="2" s="1"/>
  <c r="C444" i="2" s="1"/>
  <c r="E444" i="2"/>
  <c r="G418" i="2" l="1"/>
  <c r="G420" i="2" s="1"/>
  <c r="G439" i="2"/>
  <c r="G442" i="2" s="1"/>
  <c r="G444" i="2" s="1"/>
  <c r="I439" i="2"/>
  <c r="I442" i="2" s="1"/>
  <c r="I444" i="2" s="1"/>
  <c r="I418" i="2"/>
  <c r="I420" i="2" s="1"/>
  <c r="J223" i="1" l="1"/>
  <c r="J193" i="1"/>
  <c r="J188" i="1"/>
  <c r="J167" i="1"/>
  <c r="J162" i="1"/>
  <c r="J217" i="1"/>
  <c r="J214" i="1"/>
  <c r="J207" i="1"/>
  <c r="J203" i="1"/>
  <c r="J184" i="1"/>
  <c r="J181" i="1"/>
  <c r="J176" i="1"/>
  <c r="J171" i="1"/>
  <c r="J158" i="1"/>
  <c r="J107" i="1"/>
  <c r="J187" i="1" l="1"/>
  <c r="J104" i="1"/>
  <c r="I417" i="1"/>
  <c r="K417" i="1" s="1"/>
  <c r="J390" i="1" l="1"/>
  <c r="J445" i="1" s="1"/>
  <c r="J447" i="1" s="1"/>
  <c r="I404" i="1"/>
  <c r="K404" i="1" s="1"/>
  <c r="I432" i="1"/>
  <c r="K432" i="1" l="1"/>
  <c r="M432" i="1"/>
  <c r="M430" i="1" s="1"/>
  <c r="M440" i="1" s="1"/>
  <c r="J467" i="1"/>
  <c r="J470" i="1" s="1"/>
  <c r="J472" i="1" s="1"/>
  <c r="I182" i="1"/>
  <c r="I63" i="1"/>
  <c r="K63" i="1" s="1"/>
  <c r="I424" i="1"/>
  <c r="I435" i="1"/>
  <c r="I397" i="1"/>
  <c r="I427" i="1"/>
  <c r="M468" i="1" l="1"/>
  <c r="M446" i="1"/>
  <c r="I423" i="1"/>
  <c r="K423" i="1" s="1"/>
  <c r="K424" i="1"/>
  <c r="I426" i="1"/>
  <c r="K426" i="1" s="1"/>
  <c r="K427" i="1"/>
  <c r="I394" i="1"/>
  <c r="K394" i="1" s="1"/>
  <c r="K397" i="1"/>
  <c r="I434" i="1"/>
  <c r="K434" i="1" s="1"/>
  <c r="K435" i="1"/>
  <c r="I414" i="1"/>
  <c r="K414" i="1" s="1"/>
  <c r="I413" i="1"/>
  <c r="I412" i="1"/>
  <c r="I421" i="1"/>
  <c r="I420" i="1" l="1"/>
  <c r="K420" i="1" s="1"/>
  <c r="K421" i="1"/>
  <c r="I259" i="1"/>
  <c r="I313" i="1"/>
  <c r="I356" i="1"/>
  <c r="I459" i="1"/>
  <c r="I437" i="1"/>
  <c r="K437" i="1" s="1"/>
  <c r="I430" i="1"/>
  <c r="K430" i="1" s="1"/>
  <c r="I408" i="1"/>
  <c r="K408" i="1" s="1"/>
  <c r="I399" i="1"/>
  <c r="K399" i="1" s="1"/>
  <c r="I382" i="1"/>
  <c r="K382" i="1" s="1"/>
  <c r="I378" i="1"/>
  <c r="K378" i="1" s="1"/>
  <c r="I372" i="1"/>
  <c r="K372" i="1" s="1"/>
  <c r="I368" i="1"/>
  <c r="K368" i="1" s="1"/>
  <c r="I360" i="1"/>
  <c r="K360" i="1" s="1"/>
  <c r="I351" i="1"/>
  <c r="K351" i="1" s="1"/>
  <c r="I297" i="1"/>
  <c r="K297" i="1" s="1"/>
  <c r="I261" i="1"/>
  <c r="K261" i="1" s="1"/>
  <c r="I256" i="1"/>
  <c r="K256" i="1" s="1"/>
  <c r="I241" i="1"/>
  <c r="K241" i="1" s="1"/>
  <c r="I235" i="1"/>
  <c r="K235" i="1" s="1"/>
  <c r="I223" i="1"/>
  <c r="K223" i="1" s="1"/>
  <c r="I217" i="1"/>
  <c r="K217" i="1" s="1"/>
  <c r="I214" i="1"/>
  <c r="K214" i="1" s="1"/>
  <c r="I207" i="1"/>
  <c r="K207" i="1" s="1"/>
  <c r="I203" i="1"/>
  <c r="K203" i="1" s="1"/>
  <c r="I193" i="1"/>
  <c r="K193" i="1" s="1"/>
  <c r="I188" i="1"/>
  <c r="K188" i="1" s="1"/>
  <c r="I184" i="1"/>
  <c r="K184" i="1" s="1"/>
  <c r="I181" i="1"/>
  <c r="K181" i="1" s="1"/>
  <c r="I176" i="1"/>
  <c r="K176" i="1" s="1"/>
  <c r="I171" i="1"/>
  <c r="K171" i="1" s="1"/>
  <c r="I167" i="1"/>
  <c r="K167" i="1" s="1"/>
  <c r="I162" i="1"/>
  <c r="K162" i="1" s="1"/>
  <c r="I158" i="1"/>
  <c r="K158" i="1" s="1"/>
  <c r="I97" i="1"/>
  <c r="K97" i="1" s="1"/>
  <c r="I93" i="1"/>
  <c r="K93" i="1" s="1"/>
  <c r="I56" i="1"/>
  <c r="K56" i="1" s="1"/>
  <c r="I48" i="1"/>
  <c r="K48" i="1" s="1"/>
  <c r="I45" i="1"/>
  <c r="K45" i="1" s="1"/>
  <c r="I37" i="1"/>
  <c r="K37" i="1" s="1"/>
  <c r="I28" i="1"/>
  <c r="I16" i="1"/>
  <c r="K16" i="1" s="1"/>
  <c r="I13" i="1"/>
  <c r="K13" i="1" s="1"/>
  <c r="I10" i="1"/>
  <c r="K10" i="1" s="1"/>
  <c r="K28" i="1" l="1"/>
  <c r="I26" i="1"/>
  <c r="I302" i="1"/>
  <c r="K302" i="1" s="1"/>
  <c r="M313" i="1"/>
  <c r="K313" i="1"/>
  <c r="I469" i="1"/>
  <c r="K469" i="1" s="1"/>
  <c r="K459" i="1"/>
  <c r="I440" i="1"/>
  <c r="I101" i="1"/>
  <c r="I8" i="1"/>
  <c r="K8" i="1" s="1"/>
  <c r="I187" i="1"/>
  <c r="K187" i="1" s="1"/>
  <c r="K26" i="1"/>
  <c r="I89" i="1"/>
  <c r="K89" i="1" s="1"/>
  <c r="I463" i="1" l="1"/>
  <c r="K463" i="1" s="1"/>
  <c r="K101" i="1"/>
  <c r="I446" i="1"/>
  <c r="K446" i="1" s="1"/>
  <c r="K440" i="1"/>
  <c r="M302" i="1"/>
  <c r="I444" i="1"/>
  <c r="K444" i="1" s="1"/>
  <c r="I462" i="1"/>
  <c r="K462" i="1" s="1"/>
  <c r="I443" i="1"/>
  <c r="K443" i="1" s="1"/>
  <c r="G349" i="1"/>
  <c r="I349" i="1" s="1"/>
  <c r="K349" i="1" s="1"/>
  <c r="G348" i="1"/>
  <c r="I348" i="1" s="1"/>
  <c r="G459" i="1"/>
  <c r="G469" i="1" s="1"/>
  <c r="G437" i="1"/>
  <c r="G430" i="1"/>
  <c r="G420" i="1"/>
  <c r="G408" i="1"/>
  <c r="G399" i="1"/>
  <c r="G394" i="1"/>
  <c r="G382" i="1"/>
  <c r="G378" i="1"/>
  <c r="G372" i="1"/>
  <c r="G368" i="1"/>
  <c r="G360" i="1"/>
  <c r="G351" i="1"/>
  <c r="G302" i="1"/>
  <c r="G297" i="1"/>
  <c r="G261" i="1"/>
  <c r="G256" i="1"/>
  <c r="G241" i="1"/>
  <c r="G235" i="1"/>
  <c r="G223" i="1"/>
  <c r="G217" i="1"/>
  <c r="G214" i="1"/>
  <c r="G207" i="1"/>
  <c r="G203" i="1"/>
  <c r="G193" i="1"/>
  <c r="G188" i="1"/>
  <c r="G184" i="1"/>
  <c r="G181" i="1"/>
  <c r="G176" i="1"/>
  <c r="G171" i="1"/>
  <c r="G167" i="1"/>
  <c r="G162" i="1"/>
  <c r="G158" i="1"/>
  <c r="G97" i="1"/>
  <c r="G93" i="1"/>
  <c r="G56" i="1"/>
  <c r="G48" i="1"/>
  <c r="G45" i="1"/>
  <c r="G37" i="1"/>
  <c r="G28" i="1"/>
  <c r="G16" i="1"/>
  <c r="G13" i="1"/>
  <c r="G10" i="1"/>
  <c r="K348" i="1" l="1"/>
  <c r="M348" i="1"/>
  <c r="M315" i="1" s="1"/>
  <c r="I468" i="1"/>
  <c r="K468" i="1" s="1"/>
  <c r="I315" i="1"/>
  <c r="G101" i="1"/>
  <c r="G463" i="1" s="1"/>
  <c r="G315" i="1"/>
  <c r="G446" i="1"/>
  <c r="G26" i="1"/>
  <c r="G8" i="1"/>
  <c r="G187" i="1"/>
  <c r="G89" i="1"/>
  <c r="E450" i="1"/>
  <c r="G450" i="1" s="1"/>
  <c r="E430" i="1"/>
  <c r="K315" i="1" l="1"/>
  <c r="G468" i="1"/>
  <c r="G444" i="1"/>
  <c r="I450" i="1"/>
  <c r="G454" i="1"/>
  <c r="G464" i="1" s="1"/>
  <c r="G462" i="1"/>
  <c r="G443" i="1"/>
  <c r="E134" i="1"/>
  <c r="E292" i="1"/>
  <c r="G292" i="1" s="1"/>
  <c r="I292" i="1" s="1"/>
  <c r="K292" i="1" s="1"/>
  <c r="E364" i="1"/>
  <c r="G364" i="1" s="1"/>
  <c r="E355" i="1"/>
  <c r="G355" i="1" s="1"/>
  <c r="E273" i="1"/>
  <c r="G273" i="1" s="1"/>
  <c r="I273" i="1" s="1"/>
  <c r="K273" i="1" s="1"/>
  <c r="E272" i="1"/>
  <c r="G272" i="1" s="1"/>
  <c r="I272" i="1" s="1"/>
  <c r="K272" i="1" s="1"/>
  <c r="E285" i="1"/>
  <c r="G285" i="1" s="1"/>
  <c r="I285" i="1" s="1"/>
  <c r="K285" i="1" s="1"/>
  <c r="E295" i="1"/>
  <c r="G295" i="1" s="1"/>
  <c r="I295" i="1" s="1"/>
  <c r="K295" i="1" s="1"/>
  <c r="E275" i="1"/>
  <c r="G275" i="1" s="1"/>
  <c r="I275" i="1" s="1"/>
  <c r="K275" i="1" s="1"/>
  <c r="E266" i="1"/>
  <c r="G266" i="1" s="1"/>
  <c r="E254" i="1"/>
  <c r="G254" i="1" s="1"/>
  <c r="I254" i="1" s="1"/>
  <c r="K254" i="1" s="1"/>
  <c r="E253" i="1"/>
  <c r="G253" i="1" s="1"/>
  <c r="I253" i="1" s="1"/>
  <c r="K253" i="1" s="1"/>
  <c r="E252" i="1"/>
  <c r="G252" i="1" s="1"/>
  <c r="I252" i="1" s="1"/>
  <c r="K252" i="1" s="1"/>
  <c r="E251" i="1"/>
  <c r="G251" i="1" s="1"/>
  <c r="E459" i="1"/>
  <c r="E469" i="1" s="1"/>
  <c r="E454" i="1"/>
  <c r="E464" i="1" s="1"/>
  <c r="E437" i="1"/>
  <c r="E420" i="1"/>
  <c r="E408" i="1"/>
  <c r="E399" i="1"/>
  <c r="E394" i="1"/>
  <c r="E382" i="1"/>
  <c r="E378" i="1"/>
  <c r="E372" i="1"/>
  <c r="E368" i="1"/>
  <c r="E360" i="1"/>
  <c r="E351" i="1"/>
  <c r="E315" i="1"/>
  <c r="E302" i="1"/>
  <c r="E297" i="1"/>
  <c r="E261" i="1"/>
  <c r="E256" i="1"/>
  <c r="E241" i="1"/>
  <c r="E235" i="1"/>
  <c r="E223" i="1"/>
  <c r="E217" i="1"/>
  <c r="E214" i="1"/>
  <c r="E207" i="1"/>
  <c r="E203" i="1"/>
  <c r="E193" i="1"/>
  <c r="E188" i="1"/>
  <c r="E184" i="1"/>
  <c r="E181" i="1"/>
  <c r="E176" i="1"/>
  <c r="E171" i="1"/>
  <c r="E167" i="1"/>
  <c r="E162" i="1"/>
  <c r="E158" i="1"/>
  <c r="E97" i="1"/>
  <c r="E93" i="1"/>
  <c r="E56" i="1"/>
  <c r="E48" i="1"/>
  <c r="E45" i="1"/>
  <c r="E37" i="1"/>
  <c r="E28" i="1"/>
  <c r="E16" i="1"/>
  <c r="E13" i="1"/>
  <c r="E10" i="1"/>
  <c r="E440" i="1" l="1"/>
  <c r="I454" i="1"/>
  <c r="K450" i="1"/>
  <c r="G465" i="1"/>
  <c r="E101" i="1"/>
  <c r="E444" i="1" s="1"/>
  <c r="E187" i="1"/>
  <c r="E354" i="1"/>
  <c r="G363" i="1"/>
  <c r="I364" i="1"/>
  <c r="E363" i="1"/>
  <c r="I251" i="1"/>
  <c r="G245" i="1"/>
  <c r="I266" i="1"/>
  <c r="G264" i="1"/>
  <c r="I355" i="1"/>
  <c r="G354" i="1"/>
  <c r="E107" i="1"/>
  <c r="E104" i="1" s="1"/>
  <c r="G134" i="1"/>
  <c r="E264" i="1"/>
  <c r="E245" i="1"/>
  <c r="E446" i="1"/>
  <c r="E468" i="1" s="1"/>
  <c r="E26" i="1"/>
  <c r="E89" i="1"/>
  <c r="E462" i="1" s="1"/>
  <c r="E8" i="1"/>
  <c r="C459" i="1"/>
  <c r="C469" i="1" s="1"/>
  <c r="C454" i="1"/>
  <c r="C464" i="1" s="1"/>
  <c r="C437" i="1"/>
  <c r="C430" i="1"/>
  <c r="C420" i="1"/>
  <c r="C408" i="1"/>
  <c r="C399" i="1"/>
  <c r="C394" i="1"/>
  <c r="C382" i="1"/>
  <c r="C378" i="1"/>
  <c r="C372" i="1"/>
  <c r="C368" i="1"/>
  <c r="C363" i="1"/>
  <c r="C360" i="1"/>
  <c r="C354" i="1"/>
  <c r="C351" i="1"/>
  <c r="C315" i="1"/>
  <c r="C302" i="1"/>
  <c r="C297" i="1"/>
  <c r="C264" i="1"/>
  <c r="C261" i="1"/>
  <c r="C256" i="1"/>
  <c r="C241" i="1"/>
  <c r="C235" i="1"/>
  <c r="C223" i="1"/>
  <c r="C217" i="1"/>
  <c r="C214" i="1"/>
  <c r="C207" i="1"/>
  <c r="C203" i="1"/>
  <c r="C193" i="1"/>
  <c r="C188" i="1"/>
  <c r="C184" i="1"/>
  <c r="C181" i="1"/>
  <c r="C176" i="1"/>
  <c r="C171" i="1"/>
  <c r="C167" i="1"/>
  <c r="C162" i="1"/>
  <c r="C158" i="1"/>
  <c r="C107" i="1"/>
  <c r="C97" i="1"/>
  <c r="C93" i="1"/>
  <c r="C56" i="1"/>
  <c r="C48" i="1"/>
  <c r="C45" i="1"/>
  <c r="C37" i="1"/>
  <c r="C28" i="1"/>
  <c r="C16" i="1"/>
  <c r="C13" i="1"/>
  <c r="C10" i="1"/>
  <c r="C440" i="1" l="1"/>
  <c r="I245" i="1"/>
  <c r="K245" i="1" s="1"/>
  <c r="K251" i="1"/>
  <c r="I354" i="1"/>
  <c r="K354" i="1" s="1"/>
  <c r="K355" i="1"/>
  <c r="I264" i="1"/>
  <c r="K264" i="1" s="1"/>
  <c r="K266" i="1"/>
  <c r="I363" i="1"/>
  <c r="K363" i="1" s="1"/>
  <c r="K364" i="1"/>
  <c r="I464" i="1"/>
  <c r="K454" i="1"/>
  <c r="E463" i="1"/>
  <c r="E465" i="1" s="1"/>
  <c r="E390" i="1"/>
  <c r="E445" i="1" s="1"/>
  <c r="I134" i="1"/>
  <c r="G107" i="1"/>
  <c r="G104" i="1" s="1"/>
  <c r="G390" i="1" s="1"/>
  <c r="E443" i="1"/>
  <c r="C446" i="1"/>
  <c r="C468" i="1" s="1"/>
  <c r="C104" i="1"/>
  <c r="C101" i="1"/>
  <c r="C463" i="1" s="1"/>
  <c r="C187" i="1"/>
  <c r="C89" i="1"/>
  <c r="C462" i="1" s="1"/>
  <c r="C26" i="1"/>
  <c r="C8" i="1"/>
  <c r="C444" i="1" l="1"/>
  <c r="I107" i="1"/>
  <c r="K134" i="1"/>
  <c r="K464" i="1"/>
  <c r="I465" i="1"/>
  <c r="K465" i="1" s="1"/>
  <c r="E447" i="1"/>
  <c r="E467" i="1"/>
  <c r="E470" i="1" s="1"/>
  <c r="G467" i="1"/>
  <c r="G470" i="1" s="1"/>
  <c r="G445" i="1"/>
  <c r="C390" i="1"/>
  <c r="C445" i="1" s="1"/>
  <c r="C443" i="1"/>
  <c r="C465" i="1"/>
  <c r="I104" i="1" l="1"/>
  <c r="K107" i="1"/>
  <c r="E472" i="1"/>
  <c r="G472" i="1"/>
  <c r="G447" i="1"/>
  <c r="C467" i="1"/>
  <c r="C470" i="1" s="1"/>
  <c r="C472" i="1" s="1"/>
  <c r="C447" i="1"/>
  <c r="M104" i="1" l="1"/>
  <c r="M390" i="1" s="1"/>
  <c r="M445" i="1" s="1"/>
  <c r="I390" i="1"/>
  <c r="K104" i="1"/>
  <c r="I467" i="1" l="1"/>
  <c r="K390" i="1"/>
  <c r="I445" i="1"/>
  <c r="M467" i="1" l="1"/>
  <c r="K445" i="1"/>
  <c r="I447" i="1"/>
  <c r="K467" i="1"/>
  <c r="I470" i="1"/>
  <c r="M470" i="1" l="1"/>
  <c r="M472" i="1"/>
  <c r="K470" i="1"/>
  <c r="I472" i="1"/>
</calcChain>
</file>

<file path=xl/sharedStrings.xml><?xml version="1.0" encoding="utf-8"?>
<sst xmlns="http://schemas.openxmlformats.org/spreadsheetml/2006/main" count="1465" uniqueCount="440">
  <si>
    <t>Bežné príjmy:</t>
  </si>
  <si>
    <t>DAŇOVÉ PRÍJMY SPOLU</t>
  </si>
  <si>
    <t>Dane z príjmov, ziskov a kapitál. majetku</t>
  </si>
  <si>
    <t>11xxxx</t>
  </si>
  <si>
    <t>Daň z príjmov fyzických osôb</t>
  </si>
  <si>
    <t>Daň z majetku</t>
  </si>
  <si>
    <t>12xxxx</t>
  </si>
  <si>
    <t>Daň z nehnuteľností PO a FO</t>
  </si>
  <si>
    <t>Dane za špecifické služby</t>
  </si>
  <si>
    <t>13xxxx</t>
  </si>
  <si>
    <t>Daň za psa</t>
  </si>
  <si>
    <t>Daň za nevýherné hracie prístroje</t>
  </si>
  <si>
    <t>Daň za predajné automaty</t>
  </si>
  <si>
    <t>Daň za vjazd a zotr. vozidiel v hist.časti mesta</t>
  </si>
  <si>
    <t>Daň za ubytovanie/pobyt</t>
  </si>
  <si>
    <t>Daň za užívanie verejného priestranstva</t>
  </si>
  <si>
    <t>Za uloženie odpadu (platby od TS)</t>
  </si>
  <si>
    <t>Za komunálny odpad (platby od občanov NO)</t>
  </si>
  <si>
    <t>NEDAŇOVÉ PRÍJMY SPOLU</t>
  </si>
  <si>
    <t>Príjmy z podnik. a z vlastníctva majetku</t>
  </si>
  <si>
    <t>21xxxx</t>
  </si>
  <si>
    <t>Príjmy ostatné /nájom pozemkov,vrátane cintorín. poplatkov/</t>
  </si>
  <si>
    <t>Nájom dočasné parkovanie</t>
  </si>
  <si>
    <t>Nájom nebytových priestorov (nájomníci+BPN)</t>
  </si>
  <si>
    <t>Príjmy z prenájmu bytov -BPN</t>
  </si>
  <si>
    <t>Príjmy z prenájmu priestorov ZŠ Komenského bez /RK/</t>
  </si>
  <si>
    <t>Nájom priestorov DKN</t>
  </si>
  <si>
    <t>Nájom z nebytových priestorov MŠ</t>
  </si>
  <si>
    <t>Administratívne poplatky a platby</t>
  </si>
  <si>
    <t>Administratívne poplatky /správne poplatky/</t>
  </si>
  <si>
    <t>22xxxx</t>
  </si>
  <si>
    <t>sankcie za porušenie predpisov</t>
  </si>
  <si>
    <t>Recyklačný fond</t>
  </si>
  <si>
    <t>iné príjmy + príjmy z reklamy</t>
  </si>
  <si>
    <t>Platby rodičov  MŠ</t>
  </si>
  <si>
    <t>Poplatok za znečistenie ovzdušia</t>
  </si>
  <si>
    <t>Úroky z domácich pôžičiek a vkladov</t>
  </si>
  <si>
    <t>Z vkladov</t>
  </si>
  <si>
    <t>Iné nedaňové príjmy</t>
  </si>
  <si>
    <t>Výťažok z výherných automatov</t>
  </si>
  <si>
    <t>29xxxx</t>
  </si>
  <si>
    <t>Príjem z dobropisov</t>
  </si>
  <si>
    <t>Transfery - bežné</t>
  </si>
  <si>
    <t>Dotácia na stavebný úrad</t>
  </si>
  <si>
    <t>312xxx</t>
  </si>
  <si>
    <t>Dotácia na cesty</t>
  </si>
  <si>
    <t>Dotácia ÚPSVaR- §52a-MŠ</t>
  </si>
  <si>
    <t>Dotácia na aktiváčne práce</t>
  </si>
  <si>
    <t>Dotácia od UPSVaR na chránenú dielňu</t>
  </si>
  <si>
    <t>Transfer pre matričný úrad</t>
  </si>
  <si>
    <t>Dotácia na voľby+referendum</t>
  </si>
  <si>
    <t>Dotácia - evidencia obyvateľstva</t>
  </si>
  <si>
    <t>Dotácia na sociál. znevýhodn. (SZP)</t>
  </si>
  <si>
    <t>RP záškoláctvo</t>
  </si>
  <si>
    <t>Dotácia starostlivosť o životné prostredie</t>
  </si>
  <si>
    <t>Transfer pre školské zariadenia - ZŠ</t>
  </si>
  <si>
    <t>Transfer pre školský úrad</t>
  </si>
  <si>
    <t>Dotácia na učebné pomôcky</t>
  </si>
  <si>
    <t>Dotácia pre deti v hmotnej núdzi - stravné</t>
  </si>
  <si>
    <t>Dotácia na dopravné</t>
  </si>
  <si>
    <t>Dotácia na vzdelávacie poukazy</t>
  </si>
  <si>
    <t>Dotácia pre MŠ - posledný ročník</t>
  </si>
  <si>
    <t>Dotácia ŠFRB</t>
  </si>
  <si>
    <t>Dotácia na asistenta učiteľa</t>
  </si>
  <si>
    <t>Transfery pre CVČ - od subjektov verejnej správy</t>
  </si>
  <si>
    <t>Transfer pre CSS</t>
  </si>
  <si>
    <t>Granty /Boni fructi/</t>
  </si>
  <si>
    <t>Príspevky obcí na spoločný úrad</t>
  </si>
  <si>
    <t>Dotácia z MSaRR SR -na opavu ciest</t>
  </si>
  <si>
    <t>Bežné príjmy spolu:</t>
  </si>
  <si>
    <t>Príjem z predaja pozemkov</t>
  </si>
  <si>
    <t>23xxxx</t>
  </si>
  <si>
    <t>Transféry - kapitálové</t>
  </si>
  <si>
    <t>32xxxx</t>
  </si>
  <si>
    <t>Dotácia na rekonštrukciu verejného osvetlenia</t>
  </si>
  <si>
    <t>Dotácia na zateplenie budovy MsÚ</t>
  </si>
  <si>
    <t>Kapitálové príjmy spolu</t>
  </si>
  <si>
    <t>Bežné výdavky</t>
  </si>
  <si>
    <t xml:space="preserve">01 1 1 </t>
  </si>
  <si>
    <t>Výdavky MsÚ a MsZ</t>
  </si>
  <si>
    <t>61xxxx</t>
  </si>
  <si>
    <t>Mzdy,platy a ost.osobné vyrovnania</t>
  </si>
  <si>
    <t>62xxxx</t>
  </si>
  <si>
    <t>Poistné a príspevky do fondov</t>
  </si>
  <si>
    <t>63xxxx</t>
  </si>
  <si>
    <t>Tovary a služby</t>
  </si>
  <si>
    <t>Náhrada cestovných výdavkov</t>
  </si>
  <si>
    <t>Náhrada cestovných výdavkov - zahraničné</t>
  </si>
  <si>
    <t>Energie - elektrická, teplo</t>
  </si>
  <si>
    <t>Vodné a stočné</t>
  </si>
  <si>
    <t>Poštové a telekomunikačné služby</t>
  </si>
  <si>
    <t>Komunikačná infraštruktúra</t>
  </si>
  <si>
    <t>Interierové vybavenie</t>
  </si>
  <si>
    <t>Výpočtová technika</t>
  </si>
  <si>
    <t>Telekomunikačná technika</t>
  </si>
  <si>
    <t>Prevádzkové stroje,prístroje,zariadenia,technika</t>
  </si>
  <si>
    <t>Špeciálne stroje, prístroje a zariadenia</t>
  </si>
  <si>
    <t>Všeobecný materiál</t>
  </si>
  <si>
    <t>Softvare a licencie</t>
  </si>
  <si>
    <t>Knihy, časopisy a noviny</t>
  </si>
  <si>
    <t>Reprezentačné</t>
  </si>
  <si>
    <t>Licencia - autorské práva</t>
  </si>
  <si>
    <t xml:space="preserve">Palivo,oleje,mazivá,špeciálne kvapaliny </t>
  </si>
  <si>
    <t>Servis,údržba,opravy a výdavky s tým spojené</t>
  </si>
  <si>
    <t>Poistenie (povinné+havarijné)</t>
  </si>
  <si>
    <t>Prepravné a prenájom vozidiel</t>
  </si>
  <si>
    <t xml:space="preserve">Karty,známky,poplatky </t>
  </si>
  <si>
    <t>Údržba interierového vybavenia-nábytku</t>
  </si>
  <si>
    <t>Pracovný odev, obuv a pracovné pomôcky(vodič)</t>
  </si>
  <si>
    <t>Údržba výpočtovej techniky vrátane softvéru</t>
  </si>
  <si>
    <t>Údržba telekomunikačnej techniky</t>
  </si>
  <si>
    <t>Údržba prevádzkových strojov,prístrojov a zariadení</t>
  </si>
  <si>
    <t>Údržba budov</t>
  </si>
  <si>
    <t>Údržba budov - klimatizácia server</t>
  </si>
  <si>
    <t>Nájomné (klub dôchodcov, pozemky LESY SR,SPF)</t>
  </si>
  <si>
    <t>Nájomné rohožiek a kop.strojov</t>
  </si>
  <si>
    <t>Nájomné na program dražieb</t>
  </si>
  <si>
    <t>Školenia,kurzy,semináre</t>
  </si>
  <si>
    <t>Konkurzy a súťaže</t>
  </si>
  <si>
    <t>Propagácia a reklama,web.stránka</t>
  </si>
  <si>
    <t>Všeobecné služby</t>
  </si>
  <si>
    <t>Súd. poplatky pri súd. spore poz. MŠ Bernolákova</t>
  </si>
  <si>
    <t>Súd. poplatky pri súdnom spore Stavebný podnik, s.r.o.</t>
  </si>
  <si>
    <t>Špeciálne služby(znalec.posudky)</t>
  </si>
  <si>
    <t>Náhrady (preventívne prehliadky)</t>
  </si>
  <si>
    <t>Štúdie,expertízy,posudky</t>
  </si>
  <si>
    <t>Poplatky,odvody,dane,clá</t>
  </si>
  <si>
    <t>Stravovanie</t>
  </si>
  <si>
    <t>Poistné (majetok,poist. zodpovednosti)</t>
  </si>
  <si>
    <t>Prídel do sociálneho fondu</t>
  </si>
  <si>
    <t>Kolky</t>
  </si>
  <si>
    <t>Odmeny a príspevky (poslanci,komisie)</t>
  </si>
  <si>
    <t>Odmeny na základe dohôd o vykonaní práce</t>
  </si>
  <si>
    <t>Dane a miestne poplatky</t>
  </si>
  <si>
    <t>Reprezentačné výdavky</t>
  </si>
  <si>
    <t>Bežné transfery</t>
  </si>
  <si>
    <t>64xxxx</t>
  </si>
  <si>
    <t>Príspevok mesta na spoločný úrad</t>
  </si>
  <si>
    <t>Náhrady príjmu za nemoc</t>
  </si>
  <si>
    <t>01 1 1</t>
  </si>
  <si>
    <t>Stavebný úrad</t>
  </si>
  <si>
    <t>Mzdy,platy a ost. osob. vyrovnania</t>
  </si>
  <si>
    <t>Ostatné výdavky na činnosť</t>
  </si>
  <si>
    <t>Obce</t>
  </si>
  <si>
    <t>Evidencia obyvateľstva - dotácie</t>
  </si>
  <si>
    <t>01 1 2</t>
  </si>
  <si>
    <t>Finančná a rozpočtová oblasť</t>
  </si>
  <si>
    <t>Auditorské služby</t>
  </si>
  <si>
    <t>Poplatky banke</t>
  </si>
  <si>
    <t>Daň zrážkou banka</t>
  </si>
  <si>
    <t>01 1 3</t>
  </si>
  <si>
    <t>Matričný úrad</t>
  </si>
  <si>
    <t xml:space="preserve">Mzdy,platy a ost.osob.vyrovnania </t>
  </si>
  <si>
    <t xml:space="preserve">01 6 0 </t>
  </si>
  <si>
    <t>Voľby a sčítanie obyvateľov</t>
  </si>
  <si>
    <t>01 7 0</t>
  </si>
  <si>
    <t>Transakcie verejného dlhu</t>
  </si>
  <si>
    <t>65xxxx</t>
  </si>
  <si>
    <t>Úroky z úveru -16b.j.Komenského II.etapa</t>
  </si>
  <si>
    <t>03 1 0</t>
  </si>
  <si>
    <t>Policajné služby</t>
  </si>
  <si>
    <t>z toho výdavky na činnosť MsP spolu</t>
  </si>
  <si>
    <t>Mzdy, platy a ostatné osobné vyrovnania</t>
  </si>
  <si>
    <t>Členské príspevky</t>
  </si>
  <si>
    <t>Chránená dielňa</t>
  </si>
  <si>
    <t>Transfery jednotlivcom (nemoc.dávky)</t>
  </si>
  <si>
    <t>03 2 0</t>
  </si>
  <si>
    <t>Požiarna ochrana</t>
  </si>
  <si>
    <t>04 5 1</t>
  </si>
  <si>
    <t>Cestná doprava</t>
  </si>
  <si>
    <t>6xxxxxx</t>
  </si>
  <si>
    <t>ŠSÚ pre miestne komunikácie</t>
  </si>
  <si>
    <t>Transfer pre TS pre dopravu</t>
  </si>
  <si>
    <t>05 1 0</t>
  </si>
  <si>
    <t>Nakladanie s odpadmi</t>
  </si>
  <si>
    <t>Triedenie odpadu-nákup vriec</t>
  </si>
  <si>
    <t>Monitorovacia správa na skládku odpadu a Zberný dvor</t>
  </si>
  <si>
    <t>Transfer TS - podpora a rozvoj separovaného zberu</t>
  </si>
  <si>
    <t>Transfer TS - čistenie MK,ver.priest.</t>
  </si>
  <si>
    <t>Transfer TS - služby za uloženie a likvidáciu odpadu</t>
  </si>
  <si>
    <t>05.6.0.</t>
  </si>
  <si>
    <t>Starostlivosť o životné prostredie</t>
  </si>
  <si>
    <t>6xxxxx</t>
  </si>
  <si>
    <t>Prenesený výkon životné prostredie</t>
  </si>
  <si>
    <t>06.1.0</t>
  </si>
  <si>
    <t>Štátny fond rozvoja bývania</t>
  </si>
  <si>
    <t>ŠFRB mzdy</t>
  </si>
  <si>
    <t>ŠFRB fondy</t>
  </si>
  <si>
    <t>Tovary a služby správa bytov Bytovým podnikom</t>
  </si>
  <si>
    <t>06.2.0.</t>
  </si>
  <si>
    <t>Rozvoj obcí</t>
  </si>
  <si>
    <t>VPP mzdy</t>
  </si>
  <si>
    <t>VPP fondy</t>
  </si>
  <si>
    <t>VPP tovary a služby</t>
  </si>
  <si>
    <t>Monit. správy - Revitalizácia verej.priestr.-Nábrežie</t>
  </si>
  <si>
    <t>Transfer TS - rozvoj obcí</t>
  </si>
  <si>
    <t>Projekt kanalizácie a vodovodu časť ul. Lazová</t>
  </si>
  <si>
    <t>06.4.0.</t>
  </si>
  <si>
    <t>Verejné osvetlenie</t>
  </si>
  <si>
    <t>EE verejné osvetlenie</t>
  </si>
  <si>
    <t>Vodné, stočné námestie</t>
  </si>
  <si>
    <t>Monitorovacia správa na Verejné osvetlenie - EU</t>
  </si>
  <si>
    <t>Transfer TS - údržba verejného osvetlenia</t>
  </si>
  <si>
    <t>06.6.0.</t>
  </si>
  <si>
    <t>Bývanie a obč. vyb. inde neklasifikovaná</t>
  </si>
  <si>
    <t>Verejné WC el.energia</t>
  </si>
  <si>
    <t>Verejné WC vodné,stočné</t>
  </si>
  <si>
    <t>08.1.0.</t>
  </si>
  <si>
    <t>Rekreačné a športové služby</t>
  </si>
  <si>
    <t>Mestský športový klub Námestovo</t>
  </si>
  <si>
    <t>Telovýchovná jednota Oravan Námestovo</t>
  </si>
  <si>
    <t>;</t>
  </si>
  <si>
    <t>Klub Biela Orava</t>
  </si>
  <si>
    <t>Yacht Club H20 Centrum Námestovo</t>
  </si>
  <si>
    <t>Námestovský klub slovenských turistov</t>
  </si>
  <si>
    <t>08.2.0.</t>
  </si>
  <si>
    <t>Kultúrne služby</t>
  </si>
  <si>
    <t>Príspevok vo výške inkasovaného nájmu</t>
  </si>
  <si>
    <t>Príspevok DKN</t>
  </si>
  <si>
    <t>Údržba budovy DKN</t>
  </si>
  <si>
    <t>08.3.0.</t>
  </si>
  <si>
    <t>Vysielacie vydavateľské služby</t>
  </si>
  <si>
    <t>Transfer TS - údržba miestneho rozhlasu</t>
  </si>
  <si>
    <t>08.4.0.</t>
  </si>
  <si>
    <t>Náboženské a iné spoločenské služby</t>
  </si>
  <si>
    <t>Cintorín elektrika, voda</t>
  </si>
  <si>
    <t xml:space="preserve">Kultúrne,spoločenské a vzdelávacie aktivity mesta </t>
  </si>
  <si>
    <t>Kultúrne akcie mesta -MAPOZ</t>
  </si>
  <si>
    <t>Kráľ Magurky</t>
  </si>
  <si>
    <t>Vyhlásenie - športovec roka</t>
  </si>
  <si>
    <t>Údržba Domu smútku (katafalk)</t>
  </si>
  <si>
    <t>Príspevok-Rodinné centrum Drobček</t>
  </si>
  <si>
    <t>Príspevok TS - maľovanie kaplnky, sanácia kaplnky</t>
  </si>
  <si>
    <t>Členské - Združenie Babia hora</t>
  </si>
  <si>
    <t>Členské ZMOS</t>
  </si>
  <si>
    <t>Členské ZMOS - e-government</t>
  </si>
  <si>
    <t>Členské ZMOBO</t>
  </si>
  <si>
    <t>Členské RVC Martin</t>
  </si>
  <si>
    <t>Členské agentúra SEVER</t>
  </si>
  <si>
    <t>Členské Združenie región Beskydy</t>
  </si>
  <si>
    <t>Členské komunálne asociácie</t>
  </si>
  <si>
    <t>Granty na spolufinancovanie projektov</t>
  </si>
  <si>
    <t>Projekt - IQ olympiáda /ZŠ Komenského/</t>
  </si>
  <si>
    <t>CVČ Maják- Projekt Orava má talent</t>
  </si>
  <si>
    <t>CVČ Maják - Projekt Piráti z Or. priehrady /Deň detí/</t>
  </si>
  <si>
    <t>Domka -projekt Hry PGSI 2014</t>
  </si>
  <si>
    <t>Príspevok-Ideálna mládežnícka aktivita</t>
  </si>
  <si>
    <t>Príspevok naspolufinancovanie - K&amp;F PROJEKT</t>
  </si>
  <si>
    <t>Príspevok -ZO-SZTP</t>
  </si>
  <si>
    <t>Príspevok-Rodičovské združenie Brehy</t>
  </si>
  <si>
    <t>Príspevok-Spojme sa pre Oravu</t>
  </si>
  <si>
    <t>09.1.1</t>
  </si>
  <si>
    <t>Školský úrad</t>
  </si>
  <si>
    <t>09.1.1.</t>
  </si>
  <si>
    <t>Predškolská výchova - MŠ</t>
  </si>
  <si>
    <t>Príspevok OZ Detské centrum Rozprávkovo</t>
  </si>
  <si>
    <t>Nemocenské dávky</t>
  </si>
  <si>
    <t>Monitorovacia správa pre MŠ Bernolákova a Veterná</t>
  </si>
  <si>
    <t>Dotácia na výchovu a vzdelávanie MŠ posledný ročník</t>
  </si>
  <si>
    <t xml:space="preserve">Údržba školských budov  </t>
  </si>
  <si>
    <t>09.1.2.</t>
  </si>
  <si>
    <t>Základné vzdelanie</t>
  </si>
  <si>
    <t>ZŠ Komenského - presené kompetencie(bez RK)</t>
  </si>
  <si>
    <t>Transfer na sociálne znevýhodn. -SZP (bez RK)</t>
  </si>
  <si>
    <t>Transfer učebné pomôcky(bez RK)</t>
  </si>
  <si>
    <t>Transfer dopravné(bez RK)</t>
  </si>
  <si>
    <t>Transfer vzdelávacie poukazy(bez RK)</t>
  </si>
  <si>
    <t>Školský klub(bez RK)</t>
  </si>
  <si>
    <t>ZŠS pri ZŠ Komenského(bez RK)</t>
  </si>
  <si>
    <t>Príspevok na plavecký výcvik(bez RK)</t>
  </si>
  <si>
    <t xml:space="preserve">Príspevok na údržbu ihriska </t>
  </si>
  <si>
    <t>Dotácia na BU (príjmy z prenájmu)bez RK</t>
  </si>
  <si>
    <t>Zriadenie športovej triedy (bez RK)</t>
  </si>
  <si>
    <t>Projekt - IQ olympiáda /bez RK/</t>
  </si>
  <si>
    <t>Monitorovacia správa -EU /RK/</t>
  </si>
  <si>
    <t>ZŠ Brehy -prenesené kompetencie (bez RK)</t>
  </si>
  <si>
    <t>Dotácia na sociálne znevýhodn. (SZP)(bez RK)</t>
  </si>
  <si>
    <t>Dotácia učebné pomôcky (bez RK)</t>
  </si>
  <si>
    <t>Dotácia vzdelávacie poukazy</t>
  </si>
  <si>
    <t>Školský klub</t>
  </si>
  <si>
    <t>ZŠS pri ZŠ Brehy</t>
  </si>
  <si>
    <t>Príspevok na plavecký výcvik (bez RK)</t>
  </si>
  <si>
    <t>Príspevok na údržbu ihriska</t>
  </si>
  <si>
    <t>Monitorovacia správa -EU/RK/</t>
  </si>
  <si>
    <t>Údržba školských budov /bez RK/</t>
  </si>
  <si>
    <t>635xxx</t>
  </si>
  <si>
    <t>Cirkevná základná škola</t>
  </si>
  <si>
    <t>09.1.2.1.</t>
  </si>
  <si>
    <t>Príspevok na lyžiarsky výcvik, na plavecký výcvik /s RK/</t>
  </si>
  <si>
    <t>Základná umelecká škola</t>
  </si>
  <si>
    <t>09.5.0.1.</t>
  </si>
  <si>
    <t>Príspevok na činnosť ZUŠ Ignáca Kolčáka (bez RK)</t>
  </si>
  <si>
    <t xml:space="preserve">Údržba budovy ZUŠ  I.Kolčáka </t>
  </si>
  <si>
    <t>Transfer Súkromná ZUŠ Fernezová /s RK/</t>
  </si>
  <si>
    <t>Transfer Súkromná ZUŠ Babuliaková s/RK/</t>
  </si>
  <si>
    <t>ŠKD + Cirkevná ZŠ</t>
  </si>
  <si>
    <t>Školský klub pri Cirkevnej základnej škole /sRK/</t>
  </si>
  <si>
    <t>Centrum voľného času Maják (bez RK)</t>
  </si>
  <si>
    <t>Transfer na činnosť</t>
  </si>
  <si>
    <t>09.5.0.2.</t>
  </si>
  <si>
    <t>Transfer od subjektov verejnej správy</t>
  </si>
  <si>
    <t>Transfer vzdelávacie poukazy</t>
  </si>
  <si>
    <t>Vedľajšie služby v školstve</t>
  </si>
  <si>
    <t>Centrum špeciálno -pedagogického poradenstva ICM Orava</t>
  </si>
  <si>
    <t>09 6 0</t>
  </si>
  <si>
    <t>Centrum špeciálno -pedagogického poradenstva Fonema</t>
  </si>
  <si>
    <t>Sociálne zabezpečenie</t>
  </si>
  <si>
    <t>10.</t>
  </si>
  <si>
    <t>Domov seniorov - EU</t>
  </si>
  <si>
    <t>Príspevok na činnosť pre Centrum sociálnych služieb</t>
  </si>
  <si>
    <t xml:space="preserve">Ďalšie soc.služby - rodina a deti </t>
  </si>
  <si>
    <t>10.4.0.</t>
  </si>
  <si>
    <t>Rodinné prídavky - záškoláctvo</t>
  </si>
  <si>
    <t>Jednorázová dávka sociálnej pomoci</t>
  </si>
  <si>
    <t>Sociálna pomoc občanom v hmotnej a soc. núdzi</t>
  </si>
  <si>
    <t>10.7.0.</t>
  </si>
  <si>
    <t>Pochovávanie na trovy obce</t>
  </si>
  <si>
    <t>Stravovanie deti v hmot. núdzi ŠŠI</t>
  </si>
  <si>
    <t>Stravovanie deti v hmot. núdzi ZŠ Komenského</t>
  </si>
  <si>
    <t>Stravovanie deti v hmotnej núdzi ZŠ Brehy -stravné</t>
  </si>
  <si>
    <t>MŠ učebné pomôcky</t>
  </si>
  <si>
    <t>SŠI - učebné pomôcky</t>
  </si>
  <si>
    <t>Bežné výdavky spolu:</t>
  </si>
  <si>
    <t>Kapitálové výdavky:</t>
  </si>
  <si>
    <t>01.1.1.</t>
  </si>
  <si>
    <t>Výdavky Mestského úradu</t>
  </si>
  <si>
    <t>71xxxx</t>
  </si>
  <si>
    <t>Nákup pozemkov</t>
  </si>
  <si>
    <t>Zateplenie budovy MsÚ</t>
  </si>
  <si>
    <t>04.5.1</t>
  </si>
  <si>
    <t>Doprava</t>
  </si>
  <si>
    <t>Náučný chodník 2,5x2100 so spevneným povrchom</t>
  </si>
  <si>
    <t>Rekonštrukcia MK-ul.Lazová, Kliňanská cesta</t>
  </si>
  <si>
    <t>Vyštrkovanie ul. časť Poľanová -dl 150m</t>
  </si>
  <si>
    <t>Rekonštrukcia ul.1. mája / dl.150 m a š. 6,3 m bez chodník./</t>
  </si>
  <si>
    <t>Rekonštrukcia ul. Štefánikova /dl.260 , š. 6 x 2x1,5 chodník/</t>
  </si>
  <si>
    <t>Rekonštrukcia ul. Veterná</t>
  </si>
  <si>
    <t>7xxxxx</t>
  </si>
  <si>
    <t>Skate park - dobudovanie</t>
  </si>
  <si>
    <t>Vybudovanie street workout</t>
  </si>
  <si>
    <t>Projektová dokumentácia-kanalizáciu IBV Vojenské</t>
  </si>
  <si>
    <t>72xxxx</t>
  </si>
  <si>
    <t>Transfer pre TS na nákup vyklápača do 3,5t</t>
  </si>
  <si>
    <t>Transfer pre TS na nákup žiariča na vysprávku kom.</t>
  </si>
  <si>
    <t>Úprava lagúny na Nábreži Oravskej priehrady</t>
  </si>
  <si>
    <t>Zastavacia štúdia v lokalite Slanica -Zubrohlava</t>
  </si>
  <si>
    <t>Technická vybavenosť kanal, vodovod,cesta</t>
  </si>
  <si>
    <t>06. 4. 0</t>
  </si>
  <si>
    <t>Rekonštrukcia verejného osvetlenia</t>
  </si>
  <si>
    <t>Rekonštrukcia strechy CVČ-ZŠ Komenského</t>
  </si>
  <si>
    <t xml:space="preserve">Spojovacia chodba ZŠ Komenského s telocvičnou ZŠ </t>
  </si>
  <si>
    <t>10.2.0</t>
  </si>
  <si>
    <t>Ďalšie soc.služby-opatrovateľská služba</t>
  </si>
  <si>
    <t>Vybudovanie oplotenia a chodníka v areáli CSS</t>
  </si>
  <si>
    <t>Kapitálové výdavky spolu</t>
  </si>
  <si>
    <t>Plnenie rozpočtového hospodárenia:</t>
  </si>
  <si>
    <t>Príjmy bežného rozpočtu:</t>
  </si>
  <si>
    <t>Príjmy kapitálového rozpočtu:</t>
  </si>
  <si>
    <t>Výdavky bežného rozpočtu:</t>
  </si>
  <si>
    <t>Výdavky kapitálového rozpočtu:</t>
  </si>
  <si>
    <t>Výsledok rozpočtového hospodárenia</t>
  </si>
  <si>
    <t>Finančné operácie príjmové:</t>
  </si>
  <si>
    <t>Prevod z rezervného fondu</t>
  </si>
  <si>
    <t>Nevyčer.dotácia na výmenu streš.krytiny pre ZŠ Slnečná</t>
  </si>
  <si>
    <t>Finančné operácie príjmové spolu</t>
  </si>
  <si>
    <t>Finančné operácie výdavkové:</t>
  </si>
  <si>
    <t>82xxxx</t>
  </si>
  <si>
    <t>Splácanie úveru - 16 b.j. Komenského II. etapa</t>
  </si>
  <si>
    <t>Finančné operácie výdavkové spolu</t>
  </si>
  <si>
    <t>Rekapitulácia:</t>
  </si>
  <si>
    <t>Bežné príjmy</t>
  </si>
  <si>
    <t>Kapitálové príjmy</t>
  </si>
  <si>
    <t>Finančné operácie príjmové</t>
  </si>
  <si>
    <t>Rozpočtové príjmy spolu</t>
  </si>
  <si>
    <t>Kapitálové výdavky</t>
  </si>
  <si>
    <t>Finančné operácie výdavkové</t>
  </si>
  <si>
    <t>Rozpočtové výdavky spolu</t>
  </si>
  <si>
    <t>Hospodárenie celkom</t>
  </si>
  <si>
    <t xml:space="preserve">                                  Rozpočet mesta Námestovo na rok  2016</t>
  </si>
  <si>
    <t>Rozpočet na rok 2016</t>
  </si>
  <si>
    <t>Ing. Ján Kadera</t>
  </si>
  <si>
    <t xml:space="preserve"> primátor mesta </t>
  </si>
  <si>
    <t>Príspevok MŠK Námestovo</t>
  </si>
  <si>
    <t xml:space="preserve">Príspevok TJ Oravan </t>
  </si>
  <si>
    <t>Príspevok Námestovský klub slovenských turistov</t>
  </si>
  <si>
    <t>RO č.1</t>
  </si>
  <si>
    <t>Král Magurky</t>
  </si>
  <si>
    <t>Vyhlásenie športovec roka</t>
  </si>
  <si>
    <t>Rodičovské združenie Brehy</t>
  </si>
  <si>
    <t>RO č.2</t>
  </si>
  <si>
    <t>Schválený MsZ 09.12.2015,uznesením 68/2015</t>
  </si>
  <si>
    <t>uznesenie 7</t>
  </si>
  <si>
    <t>Príspevok na aktivity dôchodcov MO JD a  KJ Námestovo</t>
  </si>
  <si>
    <t>RO č.3</t>
  </si>
  <si>
    <t>Transfer pre TS na nákup VOK</t>
  </si>
  <si>
    <t>Pozemkové úpravy Čerchle, Vojenské, údržba</t>
  </si>
  <si>
    <r>
      <rPr>
        <b/>
        <sz val="12"/>
        <color indexed="8"/>
        <rFont val="Arial Narrow"/>
        <family val="2"/>
        <charset val="238"/>
      </rPr>
      <t>Kapitálové</t>
    </r>
    <r>
      <rPr>
        <sz val="12"/>
        <color indexed="8"/>
        <rFont val="Arial Narrow"/>
        <family val="2"/>
        <charset val="238"/>
      </rPr>
      <t xml:space="preserve"> </t>
    </r>
    <r>
      <rPr>
        <b/>
        <sz val="12"/>
        <color indexed="8"/>
        <rFont val="Arial Narrow"/>
        <family val="2"/>
        <charset val="238"/>
      </rPr>
      <t>príjmy</t>
    </r>
  </si>
  <si>
    <t xml:space="preserve"> rozvodov v budove  MŠ IX Bernolákova</t>
  </si>
  <si>
    <t>Rekonštrukcia sociálnych zariadení, zdravotechniky a</t>
  </si>
  <si>
    <t>Rekonštrukcia soc. zar. a zdravotechniky v budove Domu kultúry</t>
  </si>
  <si>
    <t>Rekonštrukcia soc. zariadení a zdravotechniky v budove MsÚ</t>
  </si>
  <si>
    <t xml:space="preserve">Rekonštrukcia soc. zar. a zdravotechniky v budove ZUŠ I. Kolčáka </t>
  </si>
  <si>
    <t>Multifunkčné ihrisko ZŠ Komenského,  verejné osvetlenie ihriska</t>
  </si>
  <si>
    <t>Plnenie k 30.6 2016</t>
  </si>
  <si>
    <t>Aktivačné práce</t>
  </si>
  <si>
    <t>Údržba verejného priestranstva</t>
  </si>
  <si>
    <t>Príspevok na spolufinancovanie - K&amp;F PROJEKT</t>
  </si>
  <si>
    <t>Dotácia na odchodné</t>
  </si>
  <si>
    <t>CSS vrátka nevyčerpanej dotácie</t>
  </si>
  <si>
    <t>Z náhrad z poistného plnenia</t>
  </si>
  <si>
    <t>Dotácia na lyžiarsky kurz</t>
  </si>
  <si>
    <t>Dotácia na učebnice</t>
  </si>
  <si>
    <t>Dotácia na školu v prírode</t>
  </si>
  <si>
    <t>Mzdy a ost.osobné vyrovnania</t>
  </si>
  <si>
    <t>Transfer z UMB  Banská Bystrica - dar</t>
  </si>
  <si>
    <t>Odchodné</t>
  </si>
  <si>
    <t>642xxx</t>
  </si>
  <si>
    <t>ZŠ Komenského</t>
  </si>
  <si>
    <t xml:space="preserve">ZŠ Brehy </t>
  </si>
  <si>
    <t>Vratka do ŠR - učebné pomôcky</t>
  </si>
  <si>
    <t>VPP- nemocenské dávky</t>
  </si>
  <si>
    <t>Dotácia na materiálno technické vybavenie DHZO - DPO SR</t>
  </si>
  <si>
    <t>Dotácia  PREGOP</t>
  </si>
  <si>
    <t>Transfer pre Centrum sociálnych služieb</t>
  </si>
  <si>
    <t xml:space="preserve"> Centrum sociálnych služieb-vratka nevyčerpanej dotácie</t>
  </si>
  <si>
    <t>RO P č.2</t>
  </si>
  <si>
    <t>%</t>
  </si>
  <si>
    <t>Príjem z predaja kapitálových aktív</t>
  </si>
  <si>
    <t>a nevedeli sme určiť cenu</t>
  </si>
  <si>
    <t>záverečná monit.spáva k následným monitor.správam ku skládke</t>
  </si>
  <si>
    <t>Nemocenské dávky, odchodné</t>
  </si>
  <si>
    <t>ZŠ Komenského - prenesené kompetencie(bez RK)</t>
  </si>
  <si>
    <t>Kapitálová dotácia na vybudovanie oplotenia a chodníka v areáli CSS</t>
  </si>
  <si>
    <t>RO  č.4</t>
  </si>
  <si>
    <t>Sankcie za porušenie predpisov</t>
  </si>
  <si>
    <t>Iné príjmy + príjmy z reklamy</t>
  </si>
  <si>
    <t xml:space="preserve">Dotácia -Evidencia obyvateľstva </t>
  </si>
  <si>
    <t>Dotácia -Materiálno technické vybavenie DHZO - DPO SR</t>
  </si>
  <si>
    <r>
      <rPr>
        <b/>
        <sz val="11"/>
        <color indexed="8"/>
        <rFont val="Arial Narrow"/>
        <family val="2"/>
        <charset val="238"/>
      </rPr>
      <t>Kapitálové</t>
    </r>
    <r>
      <rPr>
        <sz val="11"/>
        <color indexed="8"/>
        <rFont val="Arial Narrow"/>
        <family val="2"/>
        <charset val="238"/>
      </rPr>
      <t xml:space="preserve"> </t>
    </r>
    <r>
      <rPr>
        <b/>
        <sz val="11"/>
        <color indexed="8"/>
        <rFont val="Arial Narrow"/>
        <family val="2"/>
        <charset val="238"/>
      </rPr>
      <t>príjmy</t>
    </r>
  </si>
  <si>
    <t xml:space="preserve">Rekonštrukcia ul. Bernolákova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</si>
</sst>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2"/>
      <color theme="1"/>
      <name val="Calibri"/>
      <family val="2"/>
      <scheme val="minor"/>
    </font>
    <font>
      <b/>
      <u/>
      <sz val="12"/>
      <color indexed="8"/>
      <name val="Arial Narrow"/>
      <family val="2"/>
      <charset val="238"/>
    </font>
    <font>
      <b/>
      <i/>
      <sz val="12"/>
      <color indexed="8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indexed="8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1" fontId="1" fillId="6" borderId="7" xfId="0" applyNumberFormat="1" applyFont="1" applyFill="1" applyBorder="1"/>
    <xf numFmtId="0" fontId="2" fillId="0" borderId="0" xfId="0" applyFont="1"/>
    <xf numFmtId="0" fontId="1" fillId="6" borderId="0" xfId="0" applyFont="1" applyFill="1" applyBorder="1"/>
    <xf numFmtId="0" fontId="2" fillId="0" borderId="9" xfId="0" applyFont="1" applyBorder="1"/>
    <xf numFmtId="0" fontId="2" fillId="0" borderId="0" xfId="0" applyFont="1" applyBorder="1"/>
    <xf numFmtId="0" fontId="3" fillId="0" borderId="0" xfId="0" applyFont="1"/>
    <xf numFmtId="0" fontId="1" fillId="6" borderId="8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6" borderId="4" xfId="0" applyFont="1" applyFill="1" applyBorder="1"/>
    <xf numFmtId="0" fontId="2" fillId="0" borderId="1" xfId="0" applyFont="1" applyBorder="1"/>
    <xf numFmtId="0" fontId="5" fillId="6" borderId="11" xfId="0" applyFont="1" applyFill="1" applyBorder="1"/>
    <xf numFmtId="0" fontId="5" fillId="6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1" fillId="6" borderId="4" xfId="0" applyFont="1" applyFill="1" applyBorder="1"/>
    <xf numFmtId="0" fontId="1" fillId="6" borderId="11" xfId="0" applyFont="1" applyFill="1" applyBorder="1"/>
    <xf numFmtId="0" fontId="1" fillId="6" borderId="7" xfId="0" applyFont="1" applyFill="1" applyBorder="1"/>
    <xf numFmtId="1" fontId="2" fillId="6" borderId="4" xfId="0" applyNumberFormat="1" applyFont="1" applyFill="1" applyBorder="1"/>
    <xf numFmtId="1" fontId="2" fillId="6" borderId="11" xfId="0" applyNumberFormat="1" applyFont="1" applyFill="1" applyBorder="1"/>
    <xf numFmtId="1" fontId="2" fillId="6" borderId="7" xfId="0" applyNumberFormat="1" applyFont="1" applyFill="1" applyBorder="1"/>
    <xf numFmtId="1" fontId="3" fillId="6" borderId="4" xfId="0" applyNumberFormat="1" applyFont="1" applyFill="1" applyBorder="1"/>
    <xf numFmtId="1" fontId="3" fillId="6" borderId="11" xfId="0" applyNumberFormat="1" applyFont="1" applyFill="1" applyBorder="1"/>
    <xf numFmtId="1" fontId="3" fillId="6" borderId="7" xfId="0" applyNumberFormat="1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6" borderId="4" xfId="0" applyFont="1" applyFill="1" applyBorder="1"/>
    <xf numFmtId="0" fontId="2" fillId="6" borderId="11" xfId="0" applyFont="1" applyFill="1" applyBorder="1"/>
    <xf numFmtId="0" fontId="2" fillId="6" borderId="7" xfId="0" applyFont="1" applyFill="1" applyBorder="1"/>
    <xf numFmtId="0" fontId="2" fillId="6" borderId="0" xfId="0" applyFont="1" applyFill="1"/>
    <xf numFmtId="0" fontId="2" fillId="6" borderId="10" xfId="0" applyFont="1" applyFill="1" applyBorder="1"/>
    <xf numFmtId="0" fontId="2" fillId="6" borderId="0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5" fillId="6" borderId="4" xfId="0" applyNumberFormat="1" applyFont="1" applyFill="1" applyBorder="1"/>
    <xf numFmtId="1" fontId="5" fillId="6" borderId="11" xfId="0" applyNumberFormat="1" applyFont="1" applyFill="1" applyBorder="1"/>
    <xf numFmtId="1" fontId="5" fillId="6" borderId="7" xfId="0" applyNumberFormat="1" applyFont="1" applyFill="1" applyBorder="1"/>
    <xf numFmtId="1" fontId="2" fillId="0" borderId="0" xfId="0" applyNumberFormat="1" applyFont="1"/>
    <xf numFmtId="1" fontId="1" fillId="6" borderId="4" xfId="0" applyNumberFormat="1" applyFont="1" applyFill="1" applyBorder="1"/>
    <xf numFmtId="1" fontId="1" fillId="6" borderId="1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right"/>
    </xf>
    <xf numFmtId="0" fontId="3" fillId="0" borderId="1" xfId="0" applyFont="1" applyBorder="1"/>
    <xf numFmtId="1" fontId="6" fillId="6" borderId="4" xfId="0" applyNumberFormat="1" applyFont="1" applyFill="1" applyBorder="1"/>
    <xf numFmtId="1" fontId="6" fillId="6" borderId="11" xfId="0" applyNumberFormat="1" applyFont="1" applyFill="1" applyBorder="1"/>
    <xf numFmtId="1" fontId="6" fillId="6" borderId="7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right"/>
    </xf>
    <xf numFmtId="0" fontId="3" fillId="6" borderId="4" xfId="0" applyFont="1" applyFill="1" applyBorder="1"/>
    <xf numFmtId="0" fontId="3" fillId="6" borderId="11" xfId="0" applyFont="1" applyFill="1" applyBorder="1"/>
    <xf numFmtId="0" fontId="3" fillId="6" borderId="7" xfId="0" applyFont="1" applyFill="1" applyBorder="1"/>
    <xf numFmtId="0" fontId="2" fillId="0" borderId="1" xfId="0" applyFont="1" applyFill="1" applyBorder="1"/>
    <xf numFmtId="0" fontId="7" fillId="0" borderId="1" xfId="0" applyFont="1" applyBorder="1"/>
    <xf numFmtId="1" fontId="4" fillId="0" borderId="1" xfId="0" applyNumberFormat="1" applyFont="1" applyBorder="1"/>
    <xf numFmtId="0" fontId="4" fillId="2" borderId="1" xfId="0" applyFont="1" applyFill="1" applyBorder="1"/>
    <xf numFmtId="49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/>
    <xf numFmtId="0" fontId="4" fillId="0" borderId="0" xfId="0" applyFont="1"/>
    <xf numFmtId="1" fontId="3" fillId="6" borderId="0" xfId="0" applyNumberFormat="1" applyFont="1" applyFill="1"/>
    <xf numFmtId="1" fontId="3" fillId="6" borderId="10" xfId="0" applyNumberFormat="1" applyFont="1" applyFill="1" applyBorder="1"/>
    <xf numFmtId="1" fontId="3" fillId="6" borderId="0" xfId="0" applyNumberFormat="1" applyFont="1" applyFill="1" applyBorder="1"/>
    <xf numFmtId="0" fontId="1" fillId="6" borderId="5" xfId="0" applyFont="1" applyFill="1" applyBorder="1"/>
    <xf numFmtId="0" fontId="1" fillId="6" borderId="12" xfId="0" applyFont="1" applyFill="1" applyBorder="1"/>
    <xf numFmtId="0" fontId="1" fillId="6" borderId="13" xfId="0" applyFont="1" applyFill="1" applyBorder="1"/>
    <xf numFmtId="1" fontId="5" fillId="6" borderId="6" xfId="0" applyNumberFormat="1" applyFont="1" applyFill="1" applyBorder="1"/>
    <xf numFmtId="1" fontId="5" fillId="6" borderId="8" xfId="0" applyNumberFormat="1" applyFont="1" applyFill="1" applyBorder="1"/>
    <xf numFmtId="1" fontId="5" fillId="6" borderId="14" xfId="0" applyNumberFormat="1" applyFont="1" applyFill="1" applyBorder="1"/>
    <xf numFmtId="0" fontId="3" fillId="0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0" fontId="3" fillId="4" borderId="1" xfId="0" applyFont="1" applyFill="1" applyBorder="1"/>
    <xf numFmtId="0" fontId="9" fillId="4" borderId="1" xfId="0" applyFont="1" applyFill="1" applyBorder="1" applyAlignment="1">
      <alignment wrapText="1"/>
    </xf>
    <xf numFmtId="1" fontId="9" fillId="4" borderId="4" xfId="0" applyNumberFormat="1" applyFont="1" applyFill="1" applyBorder="1" applyAlignment="1">
      <alignment wrapText="1"/>
    </xf>
    <xf numFmtId="1" fontId="9" fillId="4" borderId="11" xfId="0" applyNumberFormat="1" applyFont="1" applyFill="1" applyBorder="1" applyAlignment="1">
      <alignment wrapText="1"/>
    </xf>
    <xf numFmtId="1" fontId="9" fillId="4" borderId="7" xfId="0" applyNumberFormat="1" applyFont="1" applyFill="1" applyBorder="1" applyAlignment="1">
      <alignment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11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3" fillId="5" borderId="1" xfId="0" applyFont="1" applyFill="1" applyBorder="1"/>
    <xf numFmtId="0" fontId="2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11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1" fontId="9" fillId="3" borderId="4" xfId="0" applyNumberFormat="1" applyFont="1" applyFill="1" applyBorder="1" applyAlignment="1">
      <alignment wrapText="1"/>
    </xf>
    <xf numFmtId="1" fontId="9" fillId="3" borderId="11" xfId="0" applyNumberFormat="1" applyFont="1" applyFill="1" applyBorder="1" applyAlignment="1">
      <alignment wrapText="1"/>
    </xf>
    <xf numFmtId="1" fontId="9" fillId="3" borderId="7" xfId="0" applyNumberFormat="1" applyFont="1" applyFill="1" applyBorder="1" applyAlignment="1">
      <alignment wrapText="1"/>
    </xf>
    <xf numFmtId="0" fontId="3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1" fillId="6" borderId="11" xfId="0" applyNumberFormat="1" applyFont="1" applyFill="1" applyBorder="1"/>
    <xf numFmtId="14" fontId="1" fillId="6" borderId="4" xfId="0" applyNumberFormat="1" applyFont="1" applyFill="1" applyBorder="1"/>
    <xf numFmtId="14" fontId="1" fillId="6" borderId="7" xfId="0" applyNumberFormat="1" applyFont="1" applyFill="1" applyBorder="1"/>
    <xf numFmtId="0" fontId="5" fillId="6" borderId="0" xfId="0" applyFont="1" applyFill="1" applyBorder="1"/>
    <xf numFmtId="0" fontId="2" fillId="0" borderId="3" xfId="0" applyFont="1" applyBorder="1"/>
    <xf numFmtId="0" fontId="12" fillId="0" borderId="0" xfId="0" applyFont="1"/>
    <xf numFmtId="1" fontId="11" fillId="6" borderId="4" xfId="0" applyNumberFormat="1" applyFont="1" applyFill="1" applyBorder="1" applyAlignment="1">
      <alignment horizontal="center" vertical="center" wrapText="1"/>
    </xf>
    <xf numFmtId="1" fontId="11" fillId="6" borderId="7" xfId="0" applyNumberFormat="1" applyFont="1" applyFill="1" applyBorder="1" applyAlignment="1">
      <alignment horizontal="center" vertical="center" wrapText="1"/>
    </xf>
    <xf numFmtId="1" fontId="11" fillId="6" borderId="1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2" fontId="2" fillId="0" borderId="0" xfId="0" applyNumberFormat="1" applyFont="1"/>
    <xf numFmtId="2" fontId="5" fillId="6" borderId="7" xfId="0" applyNumberFormat="1" applyFont="1" applyFill="1" applyBorder="1"/>
    <xf numFmtId="2" fontId="3" fillId="0" borderId="0" xfId="0" applyNumberFormat="1" applyFont="1"/>
    <xf numFmtId="2" fontId="4" fillId="0" borderId="0" xfId="0" applyNumberFormat="1" applyFont="1"/>
    <xf numFmtId="0" fontId="4" fillId="2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wrapText="1"/>
    </xf>
    <xf numFmtId="1" fontId="5" fillId="7" borderId="4" xfId="0" applyNumberFormat="1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wrapText="1"/>
    </xf>
    <xf numFmtId="1" fontId="1" fillId="7" borderId="4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wrapText="1"/>
    </xf>
    <xf numFmtId="0" fontId="1" fillId="7" borderId="5" xfId="0" applyFont="1" applyFill="1" applyBorder="1"/>
    <xf numFmtId="0" fontId="3" fillId="7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wrapText="1"/>
    </xf>
    <xf numFmtId="1" fontId="5" fillId="7" borderId="6" xfId="0" applyNumberFormat="1" applyFont="1" applyFill="1" applyBorder="1"/>
    <xf numFmtId="0" fontId="3" fillId="7" borderId="1" xfId="0" applyFont="1" applyFill="1" applyBorder="1"/>
    <xf numFmtId="0" fontId="14" fillId="0" borderId="0" xfId="0" applyFont="1"/>
    <xf numFmtId="0" fontId="15" fillId="6" borderId="0" xfId="0" applyFont="1" applyFill="1" applyBorder="1"/>
    <xf numFmtId="0" fontId="14" fillId="0" borderId="9" xfId="0" applyFont="1" applyBorder="1"/>
    <xf numFmtId="0" fontId="14" fillId="0" borderId="0" xfId="0" applyFont="1" applyBorder="1"/>
    <xf numFmtId="0" fontId="16" fillId="0" borderId="0" xfId="0" applyFont="1"/>
    <xf numFmtId="0" fontId="15" fillId="6" borderId="8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1" fontId="16" fillId="6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1" fontId="16" fillId="6" borderId="7" xfId="0" applyNumberFormat="1" applyFont="1" applyFill="1" applyBorder="1" applyAlignment="1">
      <alignment horizontal="center" vertical="center" wrapText="1"/>
    </xf>
    <xf numFmtId="1" fontId="16" fillId="6" borderId="11" xfId="0" applyNumberFormat="1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8" fillId="6" borderId="4" xfId="0" applyFont="1" applyFill="1" applyBorder="1"/>
    <xf numFmtId="0" fontId="14" fillId="0" borderId="1" xfId="0" applyFont="1" applyBorder="1"/>
    <xf numFmtId="0" fontId="18" fillId="6" borderId="11" xfId="0" applyFont="1" applyFill="1" applyBorder="1"/>
    <xf numFmtId="0" fontId="18" fillId="6" borderId="1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0" fontId="15" fillId="6" borderId="4" xfId="0" applyFont="1" applyFill="1" applyBorder="1"/>
    <xf numFmtId="0" fontId="15" fillId="6" borderId="11" xfId="0" applyFont="1" applyFill="1" applyBorder="1"/>
    <xf numFmtId="0" fontId="15" fillId="6" borderId="1" xfId="0" applyFont="1" applyFill="1" applyBorder="1"/>
    <xf numFmtId="1" fontId="14" fillId="6" borderId="4" xfId="0" applyNumberFormat="1" applyFont="1" applyFill="1" applyBorder="1"/>
    <xf numFmtId="1" fontId="14" fillId="6" borderId="11" xfId="0" applyNumberFormat="1" applyFont="1" applyFill="1" applyBorder="1"/>
    <xf numFmtId="1" fontId="14" fillId="6" borderId="1" xfId="0" applyNumberFormat="1" applyFont="1" applyFill="1" applyBorder="1"/>
    <xf numFmtId="2" fontId="14" fillId="0" borderId="1" xfId="0" applyNumberFormat="1" applyFont="1" applyBorder="1"/>
    <xf numFmtId="0" fontId="14" fillId="0" borderId="4" xfId="0" applyFont="1" applyBorder="1"/>
    <xf numFmtId="1" fontId="16" fillId="6" borderId="4" xfId="0" applyNumberFormat="1" applyFont="1" applyFill="1" applyBorder="1"/>
    <xf numFmtId="1" fontId="16" fillId="6" borderId="11" xfId="0" applyNumberFormat="1" applyFont="1" applyFill="1" applyBorder="1"/>
    <xf numFmtId="2" fontId="16" fillId="6" borderId="11" xfId="0" applyNumberFormat="1" applyFont="1" applyFill="1" applyBorder="1"/>
    <xf numFmtId="1" fontId="16" fillId="6" borderId="1" xfId="0" applyNumberFormat="1" applyFont="1" applyFill="1" applyBorder="1"/>
    <xf numFmtId="1" fontId="14" fillId="0" borderId="0" xfId="0" applyNumberFormat="1" applyFont="1"/>
    <xf numFmtId="2" fontId="18" fillId="6" borderId="11" xfId="0" applyNumberFormat="1" applyFont="1" applyFill="1" applyBorder="1"/>
    <xf numFmtId="2" fontId="14" fillId="0" borderId="4" xfId="0" applyNumberFormat="1" applyFont="1" applyBorder="1"/>
    <xf numFmtId="0" fontId="14" fillId="2" borderId="1" xfId="0" applyFont="1" applyFill="1" applyBorder="1"/>
    <xf numFmtId="0" fontId="14" fillId="2" borderId="4" xfId="0" applyFont="1" applyFill="1" applyBorder="1"/>
    <xf numFmtId="0" fontId="14" fillId="2" borderId="0" xfId="0" applyFont="1" applyFill="1"/>
    <xf numFmtId="0" fontId="16" fillId="0" borderId="1" xfId="0" applyFont="1" applyBorder="1"/>
    <xf numFmtId="0" fontId="14" fillId="6" borderId="4" xfId="0" applyFont="1" applyFill="1" applyBorder="1"/>
    <xf numFmtId="0" fontId="14" fillId="6" borderId="11" xfId="0" applyFont="1" applyFill="1" applyBorder="1"/>
    <xf numFmtId="0" fontId="14" fillId="6" borderId="1" xfId="0" applyFont="1" applyFill="1" applyBorder="1"/>
    <xf numFmtId="0" fontId="14" fillId="6" borderId="0" xfId="0" applyFont="1" applyFill="1"/>
    <xf numFmtId="0" fontId="14" fillId="6" borderId="10" xfId="0" applyFont="1" applyFill="1" applyBorder="1"/>
    <xf numFmtId="0" fontId="14" fillId="6" borderId="0" xfId="0" applyFont="1" applyFill="1" applyBorder="1"/>
    <xf numFmtId="0" fontId="15" fillId="0" borderId="1" xfId="0" applyFont="1" applyBorder="1"/>
    <xf numFmtId="2" fontId="14" fillId="6" borderId="4" xfId="0" applyNumberFormat="1" applyFont="1" applyFill="1" applyBorder="1"/>
    <xf numFmtId="0" fontId="15" fillId="0" borderId="4" xfId="0" applyFont="1" applyBorder="1"/>
    <xf numFmtId="0" fontId="15" fillId="2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wrapText="1"/>
    </xf>
    <xf numFmtId="1" fontId="16" fillId="0" borderId="1" xfId="0" applyNumberFormat="1" applyFont="1" applyBorder="1"/>
    <xf numFmtId="0" fontId="17" fillId="6" borderId="1" xfId="0" applyFont="1" applyFill="1" applyBorder="1"/>
    <xf numFmtId="2" fontId="15" fillId="6" borderId="1" xfId="0" applyNumberFormat="1" applyFont="1" applyFill="1" applyBorder="1"/>
    <xf numFmtId="1" fontId="18" fillId="6" borderId="4" xfId="0" applyNumberFormat="1" applyFont="1" applyFill="1" applyBorder="1"/>
    <xf numFmtId="1" fontId="18" fillId="6" borderId="11" xfId="0" applyNumberFormat="1" applyFont="1" applyFill="1" applyBorder="1"/>
    <xf numFmtId="2" fontId="18" fillId="6" borderId="4" xfId="0" applyNumberFormat="1" applyFont="1" applyFill="1" applyBorder="1"/>
    <xf numFmtId="1" fontId="15" fillId="6" borderId="4" xfId="0" applyNumberFormat="1" applyFont="1" applyFill="1" applyBorder="1"/>
    <xf numFmtId="1" fontId="15" fillId="6" borderId="11" xfId="0" applyNumberFormat="1" applyFont="1" applyFill="1" applyBorder="1"/>
    <xf numFmtId="0" fontId="16" fillId="2" borderId="1" xfId="0" applyFont="1" applyFill="1" applyBorder="1"/>
    <xf numFmtId="2" fontId="16" fillId="6" borderId="1" xfId="0" applyNumberFormat="1" applyFont="1" applyFill="1" applyBorder="1"/>
    <xf numFmtId="2" fontId="15" fillId="0" borderId="1" xfId="0" applyNumberFormat="1" applyFont="1" applyBorder="1"/>
    <xf numFmtId="1" fontId="14" fillId="0" borderId="1" xfId="0" applyNumberFormat="1" applyFont="1" applyBorder="1"/>
    <xf numFmtId="2" fontId="18" fillId="6" borderId="1" xfId="0" applyNumberFormat="1" applyFont="1" applyFill="1" applyBorder="1"/>
    <xf numFmtId="14" fontId="16" fillId="2" borderId="1" xfId="0" applyNumberFormat="1" applyFont="1" applyFill="1" applyBorder="1" applyAlignment="1">
      <alignment horizontal="right"/>
    </xf>
    <xf numFmtId="1" fontId="18" fillId="6" borderId="1" xfId="0" applyNumberFormat="1" applyFont="1" applyFill="1" applyBorder="1"/>
    <xf numFmtId="1" fontId="15" fillId="6" borderId="1" xfId="0" applyNumberFormat="1" applyFont="1" applyFill="1" applyBorder="1"/>
    <xf numFmtId="1" fontId="19" fillId="6" borderId="4" xfId="0" applyNumberFormat="1" applyFont="1" applyFill="1" applyBorder="1"/>
    <xf numFmtId="1" fontId="19" fillId="6" borderId="11" xfId="0" applyNumberFormat="1" applyFont="1" applyFill="1" applyBorder="1"/>
    <xf numFmtId="49" fontId="14" fillId="2" borderId="1" xfId="0" applyNumberFormat="1" applyFont="1" applyFill="1" applyBorder="1" applyAlignment="1">
      <alignment horizontal="right"/>
    </xf>
    <xf numFmtId="14" fontId="14" fillId="2" borderId="1" xfId="0" applyNumberFormat="1" applyFont="1" applyFill="1" applyBorder="1" applyAlignment="1">
      <alignment horizontal="right"/>
    </xf>
    <xf numFmtId="0" fontId="20" fillId="0" borderId="1" xfId="0" applyFont="1" applyBorder="1"/>
    <xf numFmtId="0" fontId="18" fillId="0" borderId="1" xfId="0" applyFont="1" applyBorder="1"/>
    <xf numFmtId="2" fontId="16" fillId="0" borderId="1" xfId="0" applyNumberFormat="1" applyFont="1" applyBorder="1"/>
    <xf numFmtId="2" fontId="17" fillId="0" borderId="1" xfId="0" applyNumberFormat="1" applyFont="1" applyBorder="1"/>
    <xf numFmtId="1" fontId="15" fillId="0" borderId="1" xfId="0" applyNumberFormat="1" applyFont="1" applyBorder="1"/>
    <xf numFmtId="49" fontId="16" fillId="2" borderId="1" xfId="0" applyNumberFormat="1" applyFont="1" applyFill="1" applyBorder="1" applyAlignment="1" applyProtection="1">
      <alignment horizontal="right"/>
    </xf>
    <xf numFmtId="0" fontId="16" fillId="6" borderId="4" xfId="0" applyFont="1" applyFill="1" applyBorder="1"/>
    <xf numFmtId="0" fontId="16" fillId="6" borderId="11" xfId="0" applyFont="1" applyFill="1" applyBorder="1"/>
    <xf numFmtId="0" fontId="16" fillId="6" borderId="1" xfId="0" applyFont="1" applyFill="1" applyBorder="1"/>
    <xf numFmtId="0" fontId="14" fillId="0" borderId="1" xfId="0" applyFont="1" applyFill="1" applyBorder="1"/>
    <xf numFmtId="1" fontId="17" fillId="0" borderId="1" xfId="0" applyNumberFormat="1" applyFont="1" applyBorder="1"/>
    <xf numFmtId="0" fontId="0" fillId="0" borderId="1" xfId="0" applyFont="1" applyBorder="1"/>
    <xf numFmtId="0" fontId="17" fillId="2" borderId="1" xfId="0" applyFont="1" applyFill="1" applyBorder="1"/>
    <xf numFmtId="49" fontId="16" fillId="2" borderId="1" xfId="0" applyNumberFormat="1" applyFont="1" applyFill="1" applyBorder="1" applyAlignment="1" applyProtection="1">
      <alignment horizontal="right"/>
      <protection locked="0"/>
    </xf>
    <xf numFmtId="0" fontId="14" fillId="2" borderId="1" xfId="0" applyNumberFormat="1" applyFont="1" applyFill="1" applyBorder="1" applyAlignment="1">
      <alignment horizontal="right"/>
    </xf>
    <xf numFmtId="2" fontId="14" fillId="0" borderId="0" xfId="0" applyNumberFormat="1" applyFont="1"/>
    <xf numFmtId="2" fontId="14" fillId="6" borderId="1" xfId="0" applyNumberFormat="1" applyFont="1" applyFill="1" applyBorder="1"/>
    <xf numFmtId="1" fontId="16" fillId="6" borderId="0" xfId="0" applyNumberFormat="1" applyFont="1" applyFill="1"/>
    <xf numFmtId="1" fontId="16" fillId="6" borderId="10" xfId="0" applyNumberFormat="1" applyFont="1" applyFill="1" applyBorder="1"/>
    <xf numFmtId="1" fontId="16" fillId="6" borderId="0" xfId="0" applyNumberFormat="1" applyFont="1" applyFill="1" applyBorder="1"/>
    <xf numFmtId="2" fontId="16" fillId="6" borderId="0" xfId="0" applyNumberFormat="1" applyFont="1" applyFill="1" applyBorder="1"/>
    <xf numFmtId="0" fontId="14" fillId="2" borderId="2" xfId="0" applyFont="1" applyFill="1" applyBorder="1" applyAlignment="1">
      <alignment horizontal="right"/>
    </xf>
    <xf numFmtId="0" fontId="14" fillId="2" borderId="2" xfId="0" applyFont="1" applyFill="1" applyBorder="1" applyAlignment="1">
      <alignment wrapText="1"/>
    </xf>
    <xf numFmtId="0" fontId="15" fillId="6" borderId="5" xfId="0" applyFont="1" applyFill="1" applyBorder="1"/>
    <xf numFmtId="0" fontId="15" fillId="6" borderId="12" xfId="0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3" xfId="0" applyFont="1" applyFill="1" applyBorder="1" applyAlignment="1">
      <alignment wrapText="1"/>
    </xf>
    <xf numFmtId="1" fontId="18" fillId="6" borderId="6" xfId="0" applyNumberFormat="1" applyFont="1" applyFill="1" applyBorder="1"/>
    <xf numFmtId="1" fontId="18" fillId="6" borderId="8" xfId="0" applyNumberFormat="1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49" fontId="16" fillId="2" borderId="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 wrapText="1"/>
    </xf>
    <xf numFmtId="0" fontId="15" fillId="2" borderId="1" xfId="0" applyFont="1" applyFill="1" applyBorder="1"/>
    <xf numFmtId="2" fontId="15" fillId="6" borderId="4" xfId="0" applyNumberFormat="1" applyFont="1" applyFill="1" applyBorder="1"/>
    <xf numFmtId="0" fontId="21" fillId="4" borderId="1" xfId="0" applyFont="1" applyFill="1" applyBorder="1"/>
    <xf numFmtId="0" fontId="21" fillId="4" borderId="1" xfId="0" applyFont="1" applyFill="1" applyBorder="1" applyAlignment="1">
      <alignment wrapText="1"/>
    </xf>
    <xf numFmtId="0" fontId="22" fillId="4" borderId="4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" xfId="0" applyFont="1" applyFill="1" applyBorder="1" applyAlignment="1">
      <alignment wrapText="1"/>
    </xf>
    <xf numFmtId="0" fontId="16" fillId="4" borderId="1" xfId="0" applyFont="1" applyFill="1" applyBorder="1"/>
    <xf numFmtId="1" fontId="22" fillId="4" borderId="4" xfId="0" applyNumberFormat="1" applyFont="1" applyFill="1" applyBorder="1" applyAlignment="1">
      <alignment wrapText="1"/>
    </xf>
    <xf numFmtId="1" fontId="22" fillId="4" borderId="11" xfId="0" applyNumberFormat="1" applyFont="1" applyFill="1" applyBorder="1" applyAlignment="1">
      <alignment wrapText="1"/>
    </xf>
    <xf numFmtId="2" fontId="22" fillId="4" borderId="1" xfId="0" applyNumberFormat="1" applyFont="1" applyFill="1" applyBorder="1" applyAlignment="1">
      <alignment wrapText="1"/>
    </xf>
    <xf numFmtId="1" fontId="22" fillId="4" borderId="1" xfId="0" applyNumberFormat="1" applyFont="1" applyFill="1" applyBorder="1" applyAlignment="1">
      <alignment wrapText="1"/>
    </xf>
    <xf numFmtId="0" fontId="14" fillId="4" borderId="1" xfId="0" applyFont="1" applyFill="1" applyBorder="1"/>
    <xf numFmtId="1" fontId="17" fillId="0" borderId="0" xfId="0" applyNumberFormat="1" applyFont="1"/>
    <xf numFmtId="0" fontId="16" fillId="4" borderId="1" xfId="0" applyFont="1" applyFill="1" applyBorder="1" applyAlignment="1">
      <alignment wrapText="1"/>
    </xf>
    <xf numFmtId="0" fontId="16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wrapText="1"/>
    </xf>
    <xf numFmtId="0" fontId="14" fillId="5" borderId="4" xfId="0" applyFont="1" applyFill="1" applyBorder="1" applyAlignment="1">
      <alignment wrapText="1"/>
    </xf>
    <xf numFmtId="0" fontId="14" fillId="5" borderId="11" xfId="0" applyFont="1" applyFill="1" applyBorder="1" applyAlignment="1">
      <alignment wrapText="1"/>
    </xf>
    <xf numFmtId="0" fontId="14" fillId="5" borderId="1" xfId="0" applyFont="1" applyFill="1" applyBorder="1" applyAlignment="1">
      <alignment horizontal="right"/>
    </xf>
    <xf numFmtId="2" fontId="14" fillId="5" borderId="4" xfId="0" applyNumberFormat="1" applyFont="1" applyFill="1" applyBorder="1" applyAlignment="1">
      <alignment wrapText="1"/>
    </xf>
    <xf numFmtId="0" fontId="14" fillId="5" borderId="1" xfId="0" applyFont="1" applyFill="1" applyBorder="1"/>
    <xf numFmtId="0" fontId="16" fillId="5" borderId="1" xfId="0" applyFont="1" applyFill="1" applyBorder="1" applyAlignment="1">
      <alignment wrapText="1"/>
    </xf>
    <xf numFmtId="0" fontId="16" fillId="5" borderId="4" xfId="0" applyFont="1" applyFill="1" applyBorder="1" applyAlignment="1">
      <alignment wrapText="1"/>
    </xf>
    <xf numFmtId="0" fontId="16" fillId="5" borderId="11" xfId="0" applyFont="1" applyFill="1" applyBorder="1" applyAlignment="1">
      <alignment wrapText="1"/>
    </xf>
    <xf numFmtId="2" fontId="16" fillId="5" borderId="1" xfId="0" applyNumberFormat="1" applyFont="1" applyFill="1" applyBorder="1" applyAlignment="1">
      <alignment wrapText="1"/>
    </xf>
    <xf numFmtId="0" fontId="16" fillId="5" borderId="1" xfId="0" applyFont="1" applyFill="1" applyBorder="1"/>
    <xf numFmtId="0" fontId="14" fillId="3" borderId="1" xfId="0" applyFont="1" applyFill="1" applyBorder="1"/>
    <xf numFmtId="0" fontId="22" fillId="3" borderId="1" xfId="0" applyFont="1" applyFill="1" applyBorder="1" applyAlignment="1">
      <alignment wrapText="1"/>
    </xf>
    <xf numFmtId="0" fontId="22" fillId="3" borderId="4" xfId="0" applyFont="1" applyFill="1" applyBorder="1" applyAlignment="1">
      <alignment wrapText="1"/>
    </xf>
    <xf numFmtId="0" fontId="22" fillId="3" borderId="11" xfId="0" applyFont="1" applyFill="1" applyBorder="1" applyAlignment="1">
      <alignment wrapText="1"/>
    </xf>
    <xf numFmtId="1" fontId="22" fillId="3" borderId="4" xfId="0" applyNumberFormat="1" applyFont="1" applyFill="1" applyBorder="1" applyAlignment="1">
      <alignment wrapText="1"/>
    </xf>
    <xf numFmtId="1" fontId="22" fillId="3" borderId="11" xfId="0" applyNumberFormat="1" applyFont="1" applyFill="1" applyBorder="1" applyAlignment="1">
      <alignment wrapText="1"/>
    </xf>
    <xf numFmtId="2" fontId="22" fillId="3" borderId="1" xfId="0" applyNumberFormat="1" applyFont="1" applyFill="1" applyBorder="1" applyAlignment="1">
      <alignment wrapText="1"/>
    </xf>
    <xf numFmtId="1" fontId="22" fillId="3" borderId="1" xfId="0" applyNumberFormat="1" applyFont="1" applyFill="1" applyBorder="1" applyAlignment="1">
      <alignment wrapText="1"/>
    </xf>
    <xf numFmtId="0" fontId="16" fillId="3" borderId="1" xfId="0" applyFont="1" applyFill="1" applyBorder="1"/>
    <xf numFmtId="2" fontId="22" fillId="3" borderId="4" xfId="0" applyNumberFormat="1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2" fontId="24" fillId="3" borderId="1" xfId="0" applyNumberFormat="1" applyFont="1" applyFill="1" applyBorder="1" applyAlignment="1">
      <alignment wrapText="1"/>
    </xf>
    <xf numFmtId="0" fontId="24" fillId="3" borderId="1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4" fontId="15" fillId="6" borderId="11" xfId="0" applyNumberFormat="1" applyFont="1" applyFill="1" applyBorder="1"/>
    <xf numFmtId="14" fontId="15" fillId="6" borderId="4" xfId="0" applyNumberFormat="1" applyFont="1" applyFill="1" applyBorder="1"/>
    <xf numFmtId="0" fontId="18" fillId="6" borderId="0" xfId="0" applyFont="1" applyFill="1" applyBorder="1"/>
    <xf numFmtId="0" fontId="17" fillId="0" borderId="0" xfId="0" applyFont="1"/>
    <xf numFmtId="0" fontId="14" fillId="0" borderId="3" xfId="0" applyFont="1" applyBorder="1"/>
    <xf numFmtId="0" fontId="15" fillId="6" borderId="7" xfId="0" applyFont="1" applyFill="1" applyBorder="1"/>
    <xf numFmtId="0" fontId="15" fillId="6" borderId="1" xfId="0" applyFont="1" applyFill="1" applyBorder="1" applyAlignment="1">
      <alignment wrapText="1"/>
    </xf>
    <xf numFmtId="14" fontId="14" fillId="0" borderId="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542925</xdr:colOff>
      <xdr:row>4</xdr:row>
      <xdr:rowOff>123824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8001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1038225</xdr:colOff>
      <xdr:row>3</xdr:row>
      <xdr:rowOff>180974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8001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4"/>
  <sheetViews>
    <sheetView tabSelected="1" topLeftCell="A425" zoomScale="110" zoomScaleNormal="110" workbookViewId="0">
      <selection activeCell="P489" sqref="P489"/>
    </sheetView>
  </sheetViews>
  <sheetFormatPr defaultColWidth="16.5703125" defaultRowHeight="16.5" x14ac:dyDescent="0.3"/>
  <cols>
    <col min="1" max="1" width="7.85546875" style="144" customWidth="1"/>
    <col min="2" max="2" width="54.42578125" style="144" customWidth="1"/>
    <col min="3" max="3" width="10.28515625" style="167" customWidth="1"/>
    <col min="4" max="4" width="6" style="160" customWidth="1"/>
    <col min="5" max="5" width="13.5703125" style="297" customWidth="1"/>
    <col min="6" max="6" width="7.5703125" style="144" customWidth="1"/>
    <col min="7" max="7" width="12.28515625" style="297" customWidth="1"/>
    <col min="8" max="8" width="6.5703125" style="144" customWidth="1"/>
    <col min="9" max="9" width="10.28515625" style="297" customWidth="1"/>
    <col min="10" max="10" width="11.85546875" style="144" customWidth="1"/>
    <col min="11" max="11" width="6.42578125" style="144" customWidth="1"/>
    <col min="12" max="12" width="7" style="144" customWidth="1"/>
    <col min="13" max="13" width="11.42578125" style="144" customWidth="1"/>
    <col min="14" max="14" width="13.85546875" style="144" customWidth="1"/>
    <col min="15" max="15" width="11.5703125" style="144" customWidth="1"/>
    <col min="16" max="16" width="11.140625" style="144" customWidth="1"/>
    <col min="17" max="236" width="9.140625" style="144" customWidth="1"/>
    <col min="237" max="237" width="9.28515625" style="144" customWidth="1"/>
    <col min="238" max="238" width="52.28515625" style="144" customWidth="1"/>
    <col min="239" max="239" width="0" style="144" hidden="1" customWidth="1"/>
    <col min="240" max="240" width="12.5703125" style="144" customWidth="1"/>
    <col min="241" max="241" width="0" style="144" hidden="1" customWidth="1"/>
    <col min="242" max="242" width="9.5703125" style="144" customWidth="1"/>
    <col min="243" max="243" width="11.7109375" style="144" customWidth="1"/>
    <col min="244" max="244" width="10.42578125" style="144" customWidth="1"/>
    <col min="245" max="245" width="0" style="144" hidden="1" customWidth="1"/>
    <col min="246" max="246" width="11.140625" style="144" customWidth="1"/>
    <col min="247" max="16384" width="16.5703125" style="144"/>
  </cols>
  <sheetData>
    <row r="1" spans="1:13" hidden="1" x14ac:dyDescent="0.3">
      <c r="C1" s="145"/>
      <c r="D1" s="146"/>
      <c r="E1" s="145"/>
      <c r="G1" s="145"/>
      <c r="I1" s="145"/>
    </row>
    <row r="2" spans="1:13" x14ac:dyDescent="0.3">
      <c r="C2" s="145"/>
      <c r="D2" s="147"/>
      <c r="E2" s="145"/>
      <c r="G2" s="145"/>
      <c r="I2" s="145"/>
    </row>
    <row r="3" spans="1:13" x14ac:dyDescent="0.3">
      <c r="B3" s="148" t="s">
        <v>378</v>
      </c>
      <c r="C3" s="145"/>
      <c r="D3" s="147"/>
      <c r="E3" s="145"/>
      <c r="G3" s="145"/>
      <c r="I3" s="145"/>
    </row>
    <row r="4" spans="1:13" x14ac:dyDescent="0.3">
      <c r="C4" s="145"/>
      <c r="D4" s="147"/>
      <c r="E4" s="145"/>
      <c r="G4" s="145"/>
      <c r="I4" s="145"/>
    </row>
    <row r="5" spans="1:13" x14ac:dyDescent="0.3">
      <c r="C5" s="145"/>
      <c r="D5" s="147"/>
      <c r="E5" s="145"/>
      <c r="G5" s="145"/>
      <c r="I5" s="145"/>
    </row>
    <row r="6" spans="1:13" x14ac:dyDescent="0.3">
      <c r="C6" s="149"/>
      <c r="D6" s="147"/>
      <c r="E6" s="145"/>
      <c r="G6" s="145"/>
      <c r="I6" s="145"/>
    </row>
    <row r="7" spans="1:13" ht="35.25" customHeight="1" x14ac:dyDescent="0.3">
      <c r="A7" s="150" t="s">
        <v>0</v>
      </c>
      <c r="B7" s="151"/>
      <c r="C7" s="152" t="s">
        <v>379</v>
      </c>
      <c r="D7" s="153" t="s">
        <v>385</v>
      </c>
      <c r="E7" s="154" t="s">
        <v>379</v>
      </c>
      <c r="F7" s="153" t="s">
        <v>425</v>
      </c>
      <c r="G7" s="155" t="s">
        <v>379</v>
      </c>
      <c r="H7" s="153" t="s">
        <v>393</v>
      </c>
      <c r="I7" s="155" t="s">
        <v>379</v>
      </c>
      <c r="J7" s="156" t="s">
        <v>403</v>
      </c>
      <c r="K7" s="154" t="s">
        <v>426</v>
      </c>
      <c r="L7" s="153" t="s">
        <v>433</v>
      </c>
      <c r="M7" s="155" t="s">
        <v>379</v>
      </c>
    </row>
    <row r="8" spans="1:13" ht="21" customHeight="1" x14ac:dyDescent="0.3">
      <c r="A8" s="157">
        <v>100</v>
      </c>
      <c r="B8" s="158" t="s">
        <v>1</v>
      </c>
      <c r="C8" s="159">
        <f>C10+C13+C16</f>
        <v>4235550</v>
      </c>
      <c r="E8" s="161">
        <f>E10+E13+E16</f>
        <v>4235550</v>
      </c>
      <c r="F8" s="160"/>
      <c r="G8" s="159">
        <f>G10+G13+G16</f>
        <v>4235550</v>
      </c>
      <c r="H8" s="160"/>
      <c r="I8" s="161">
        <f>I10+I13+I16</f>
        <v>4235550</v>
      </c>
      <c r="J8" s="162">
        <f>J10+J13+J16</f>
        <v>2533607.7599999998</v>
      </c>
      <c r="K8" s="161">
        <f>J8/I8*100</f>
        <v>59.817680348478945</v>
      </c>
      <c r="L8" s="160"/>
      <c r="M8" s="162">
        <f>M10+M13+M16</f>
        <v>4235550</v>
      </c>
    </row>
    <row r="9" spans="1:13" ht="14.25" customHeight="1" x14ac:dyDescent="0.3">
      <c r="A9" s="150"/>
      <c r="B9" s="151"/>
      <c r="C9" s="159"/>
      <c r="E9" s="161"/>
      <c r="F9" s="160"/>
      <c r="G9" s="159"/>
      <c r="H9" s="160"/>
      <c r="I9" s="161"/>
      <c r="J9" s="160"/>
      <c r="K9" s="161"/>
      <c r="L9" s="160"/>
      <c r="M9" s="162"/>
    </row>
    <row r="10" spans="1:13" ht="24" customHeight="1" x14ac:dyDescent="0.3">
      <c r="A10" s="163">
        <v>110</v>
      </c>
      <c r="B10" s="164" t="s">
        <v>2</v>
      </c>
      <c r="C10" s="159">
        <f t="shared" ref="C10:M10" si="0">SUM(C11)</f>
        <v>3500000</v>
      </c>
      <c r="E10" s="161">
        <f t="shared" si="0"/>
        <v>3500000</v>
      </c>
      <c r="F10" s="160"/>
      <c r="G10" s="159">
        <f t="shared" si="0"/>
        <v>3500000</v>
      </c>
      <c r="H10" s="160"/>
      <c r="I10" s="161">
        <f t="shared" si="0"/>
        <v>3500000</v>
      </c>
      <c r="J10" s="162">
        <f t="shared" si="0"/>
        <v>2039077.41</v>
      </c>
      <c r="K10" s="161">
        <f t="shared" ref="K10:K72" si="1">J10/I10*100</f>
        <v>58.259354571428567</v>
      </c>
      <c r="L10" s="160"/>
      <c r="M10" s="162">
        <f t="shared" si="0"/>
        <v>3500000</v>
      </c>
    </row>
    <row r="11" spans="1:13" ht="18.75" customHeight="1" x14ac:dyDescent="0.3">
      <c r="A11" s="165" t="s">
        <v>3</v>
      </c>
      <c r="B11" s="166" t="s">
        <v>4</v>
      </c>
      <c r="C11" s="167">
        <v>3500000</v>
      </c>
      <c r="E11" s="168">
        <v>3500000</v>
      </c>
      <c r="F11" s="160"/>
      <c r="G11" s="167">
        <v>3500000</v>
      </c>
      <c r="H11" s="160"/>
      <c r="I11" s="168">
        <v>3500000</v>
      </c>
      <c r="J11" s="160">
        <v>2039077.41</v>
      </c>
      <c r="K11" s="161"/>
      <c r="L11" s="160"/>
      <c r="M11" s="169">
        <v>3500000</v>
      </c>
    </row>
    <row r="12" spans="1:13" x14ac:dyDescent="0.3">
      <c r="A12" s="165"/>
      <c r="B12" s="166"/>
      <c r="E12" s="168"/>
      <c r="F12" s="160"/>
      <c r="G12" s="167"/>
      <c r="H12" s="160"/>
      <c r="I12" s="168"/>
      <c r="J12" s="160"/>
      <c r="K12" s="161"/>
      <c r="L12" s="160"/>
      <c r="M12" s="169"/>
    </row>
    <row r="13" spans="1:13" x14ac:dyDescent="0.3">
      <c r="A13" s="163">
        <v>120</v>
      </c>
      <c r="B13" s="164" t="s">
        <v>5</v>
      </c>
      <c r="C13" s="159">
        <f t="shared" ref="C13:M13" si="2">SUM(C14)</f>
        <v>476000</v>
      </c>
      <c r="E13" s="161">
        <f t="shared" si="2"/>
        <v>476000</v>
      </c>
      <c r="F13" s="160"/>
      <c r="G13" s="159">
        <f t="shared" si="2"/>
        <v>476000</v>
      </c>
      <c r="H13" s="160"/>
      <c r="I13" s="161">
        <f t="shared" si="2"/>
        <v>476000</v>
      </c>
      <c r="J13" s="162">
        <f t="shared" si="2"/>
        <v>305690.64</v>
      </c>
      <c r="K13" s="161">
        <f t="shared" si="1"/>
        <v>64.220722689075643</v>
      </c>
      <c r="L13" s="160"/>
      <c r="M13" s="162">
        <f t="shared" si="2"/>
        <v>476000</v>
      </c>
    </row>
    <row r="14" spans="1:13" ht="21" customHeight="1" x14ac:dyDescent="0.3">
      <c r="A14" s="165" t="s">
        <v>6</v>
      </c>
      <c r="B14" s="166" t="s">
        <v>7</v>
      </c>
      <c r="C14" s="170">
        <v>476000</v>
      </c>
      <c r="E14" s="171">
        <v>476000</v>
      </c>
      <c r="F14" s="160"/>
      <c r="G14" s="170">
        <v>476000</v>
      </c>
      <c r="H14" s="160"/>
      <c r="I14" s="171">
        <v>476000</v>
      </c>
      <c r="J14" s="160">
        <v>305690.64</v>
      </c>
      <c r="K14" s="161"/>
      <c r="L14" s="160"/>
      <c r="M14" s="172">
        <v>476000</v>
      </c>
    </row>
    <row r="15" spans="1:13" x14ac:dyDescent="0.3">
      <c r="A15" s="165"/>
      <c r="B15" s="166"/>
      <c r="E15" s="168"/>
      <c r="F15" s="160"/>
      <c r="G15" s="167"/>
      <c r="H15" s="160"/>
      <c r="I15" s="168"/>
      <c r="J15" s="160"/>
      <c r="K15" s="161"/>
      <c r="L15" s="160"/>
      <c r="M15" s="169"/>
    </row>
    <row r="16" spans="1:13" ht="21.75" customHeight="1" x14ac:dyDescent="0.3">
      <c r="A16" s="163">
        <v>133</v>
      </c>
      <c r="B16" s="164" t="s">
        <v>8</v>
      </c>
      <c r="C16" s="159">
        <f>SUM(C17:C24)</f>
        <v>259550</v>
      </c>
      <c r="E16" s="161">
        <f>SUM(E17:E24)</f>
        <v>259550</v>
      </c>
      <c r="F16" s="160"/>
      <c r="G16" s="159">
        <f>SUM(G17:G24)</f>
        <v>259550</v>
      </c>
      <c r="H16" s="160"/>
      <c r="I16" s="161">
        <f>SUM(I17:I24)</f>
        <v>259550</v>
      </c>
      <c r="J16" s="162">
        <f>SUM(J17:J24)</f>
        <v>188839.71</v>
      </c>
      <c r="K16" s="161">
        <f t="shared" si="1"/>
        <v>72.756582546715464</v>
      </c>
      <c r="L16" s="160"/>
      <c r="M16" s="162">
        <f>SUM(M17:M24)</f>
        <v>259550</v>
      </c>
    </row>
    <row r="17" spans="1:14" x14ac:dyDescent="0.3">
      <c r="A17" s="165" t="s">
        <v>9</v>
      </c>
      <c r="B17" s="166" t="s">
        <v>10</v>
      </c>
      <c r="C17" s="170">
        <v>5200</v>
      </c>
      <c r="E17" s="171">
        <v>5200</v>
      </c>
      <c r="F17" s="160"/>
      <c r="G17" s="170">
        <v>5200</v>
      </c>
      <c r="H17" s="160"/>
      <c r="I17" s="171">
        <v>5200</v>
      </c>
      <c r="J17" s="173">
        <v>4240</v>
      </c>
      <c r="K17" s="168">
        <f t="shared" si="1"/>
        <v>81.538461538461533</v>
      </c>
      <c r="L17" s="160"/>
      <c r="M17" s="172">
        <v>5200</v>
      </c>
    </row>
    <row r="18" spans="1:14" ht="16.5" customHeight="1" x14ac:dyDescent="0.3">
      <c r="A18" s="165" t="s">
        <v>9</v>
      </c>
      <c r="B18" s="166" t="s">
        <v>11</v>
      </c>
      <c r="C18" s="170">
        <v>50</v>
      </c>
      <c r="E18" s="171">
        <v>50</v>
      </c>
      <c r="F18" s="160"/>
      <c r="G18" s="170">
        <v>50</v>
      </c>
      <c r="H18" s="160"/>
      <c r="I18" s="171">
        <v>50</v>
      </c>
      <c r="J18" s="160">
        <v>0</v>
      </c>
      <c r="K18" s="168">
        <f t="shared" si="1"/>
        <v>0</v>
      </c>
      <c r="L18" s="160"/>
      <c r="M18" s="172">
        <v>50</v>
      </c>
    </row>
    <row r="19" spans="1:14" ht="20.25" customHeight="1" x14ac:dyDescent="0.3">
      <c r="A19" s="165" t="s">
        <v>9</v>
      </c>
      <c r="B19" s="166" t="s">
        <v>12</v>
      </c>
      <c r="C19" s="170">
        <v>350</v>
      </c>
      <c r="E19" s="171">
        <v>350</v>
      </c>
      <c r="F19" s="160"/>
      <c r="G19" s="170">
        <v>350</v>
      </c>
      <c r="H19" s="160"/>
      <c r="I19" s="171">
        <v>350</v>
      </c>
      <c r="J19" s="160">
        <v>423.09</v>
      </c>
      <c r="K19" s="168">
        <f t="shared" si="1"/>
        <v>120.88285714285713</v>
      </c>
      <c r="L19" s="160"/>
      <c r="M19" s="172">
        <v>350</v>
      </c>
    </row>
    <row r="20" spans="1:14" ht="16.5" customHeight="1" x14ac:dyDescent="0.3">
      <c r="A20" s="165" t="s">
        <v>9</v>
      </c>
      <c r="B20" s="166" t="s">
        <v>13</v>
      </c>
      <c r="C20" s="170">
        <v>1600</v>
      </c>
      <c r="E20" s="171">
        <v>1600</v>
      </c>
      <c r="F20" s="160"/>
      <c r="G20" s="170">
        <v>1600</v>
      </c>
      <c r="H20" s="160"/>
      <c r="I20" s="171">
        <v>1600</v>
      </c>
      <c r="J20" s="160">
        <v>2083.44</v>
      </c>
      <c r="K20" s="168">
        <f t="shared" si="1"/>
        <v>130.215</v>
      </c>
      <c r="L20" s="153"/>
      <c r="M20" s="172">
        <v>1600</v>
      </c>
    </row>
    <row r="21" spans="1:14" ht="21" customHeight="1" x14ac:dyDescent="0.3">
      <c r="A21" s="165" t="s">
        <v>9</v>
      </c>
      <c r="B21" s="166" t="s">
        <v>14</v>
      </c>
      <c r="C21" s="170">
        <v>4500</v>
      </c>
      <c r="E21" s="171">
        <v>4500</v>
      </c>
      <c r="F21" s="160"/>
      <c r="G21" s="170">
        <v>4500</v>
      </c>
      <c r="H21" s="160"/>
      <c r="I21" s="171">
        <v>4500</v>
      </c>
      <c r="J21" s="160">
        <v>2214.63</v>
      </c>
      <c r="K21" s="168">
        <f t="shared" si="1"/>
        <v>49.213999999999999</v>
      </c>
      <c r="L21" s="160"/>
      <c r="M21" s="172">
        <v>4500</v>
      </c>
    </row>
    <row r="22" spans="1:14" ht="22.5" customHeight="1" x14ac:dyDescent="0.3">
      <c r="A22" s="165" t="s">
        <v>9</v>
      </c>
      <c r="B22" s="166" t="s">
        <v>15</v>
      </c>
      <c r="C22" s="170">
        <v>9500</v>
      </c>
      <c r="E22" s="171">
        <v>9500</v>
      </c>
      <c r="F22" s="160"/>
      <c r="G22" s="170">
        <v>9500</v>
      </c>
      <c r="H22" s="160"/>
      <c r="I22" s="171">
        <v>9500</v>
      </c>
      <c r="J22" s="160">
        <v>5209.24</v>
      </c>
      <c r="K22" s="168">
        <f t="shared" si="1"/>
        <v>54.834105263157895</v>
      </c>
      <c r="L22" s="160"/>
      <c r="M22" s="172">
        <v>9500</v>
      </c>
    </row>
    <row r="23" spans="1:14" ht="21.75" customHeight="1" x14ac:dyDescent="0.3">
      <c r="A23" s="165" t="s">
        <v>9</v>
      </c>
      <c r="B23" s="166" t="s">
        <v>16</v>
      </c>
      <c r="C23" s="170">
        <v>60000</v>
      </c>
      <c r="E23" s="171">
        <v>60000</v>
      </c>
      <c r="F23" s="160"/>
      <c r="G23" s="170">
        <v>60000</v>
      </c>
      <c r="H23" s="160"/>
      <c r="I23" s="171">
        <v>60000</v>
      </c>
      <c r="J23" s="160">
        <v>24807.22</v>
      </c>
      <c r="K23" s="168">
        <f t="shared" si="1"/>
        <v>41.345366666666663</v>
      </c>
      <c r="L23" s="160"/>
      <c r="M23" s="172">
        <v>60000</v>
      </c>
    </row>
    <row r="24" spans="1:14" ht="21" customHeight="1" x14ac:dyDescent="0.3">
      <c r="A24" s="165" t="s">
        <v>9</v>
      </c>
      <c r="B24" s="166" t="s">
        <v>17</v>
      </c>
      <c r="C24" s="170">
        <v>178350</v>
      </c>
      <c r="E24" s="171">
        <v>178350</v>
      </c>
      <c r="F24" s="160"/>
      <c r="G24" s="170">
        <v>178350</v>
      </c>
      <c r="H24" s="160"/>
      <c r="I24" s="171">
        <v>178350</v>
      </c>
      <c r="J24" s="160">
        <v>149862.09</v>
      </c>
      <c r="K24" s="168">
        <f t="shared" si="1"/>
        <v>84.026963835155584</v>
      </c>
      <c r="L24" s="160"/>
      <c r="M24" s="172">
        <v>178350</v>
      </c>
    </row>
    <row r="25" spans="1:14" x14ac:dyDescent="0.3">
      <c r="A25" s="163"/>
      <c r="B25" s="164"/>
      <c r="C25" s="170"/>
      <c r="E25" s="171"/>
      <c r="F25" s="160"/>
      <c r="G25" s="170"/>
      <c r="H25" s="160"/>
      <c r="I25" s="171"/>
      <c r="J25" s="174"/>
      <c r="K25" s="169"/>
      <c r="L25" s="160"/>
      <c r="M25" s="160"/>
    </row>
    <row r="26" spans="1:14" x14ac:dyDescent="0.3">
      <c r="A26" s="163">
        <v>200</v>
      </c>
      <c r="B26" s="164" t="s">
        <v>18</v>
      </c>
      <c r="C26" s="175">
        <f>C28+C37+C45+C48</f>
        <v>248100</v>
      </c>
      <c r="E26" s="176">
        <f>E28+E37+E45+E48</f>
        <v>248100</v>
      </c>
      <c r="F26" s="160"/>
      <c r="G26" s="175">
        <f>G28+G37+G45+G48</f>
        <v>248100</v>
      </c>
      <c r="H26" s="160"/>
      <c r="I26" s="176">
        <f>I28+I37+I45+I48</f>
        <v>248100</v>
      </c>
      <c r="J26" s="177">
        <f>J28+J37+J45+J48</f>
        <v>190012.59</v>
      </c>
      <c r="K26" s="162">
        <f t="shared" si="1"/>
        <v>76.587097944377263</v>
      </c>
      <c r="L26" s="160"/>
      <c r="M26" s="178">
        <f>M28+M37+M45+M48</f>
        <v>308395</v>
      </c>
      <c r="N26" s="179"/>
    </row>
    <row r="27" spans="1:14" ht="16.5" customHeight="1" x14ac:dyDescent="0.3">
      <c r="A27" s="165"/>
      <c r="B27" s="166"/>
      <c r="C27" s="170"/>
      <c r="E27" s="171"/>
      <c r="F27" s="160"/>
      <c r="G27" s="170"/>
      <c r="H27" s="160"/>
      <c r="I27" s="171"/>
      <c r="J27" s="174"/>
      <c r="K27" s="169"/>
      <c r="L27" s="160"/>
      <c r="M27" s="172"/>
    </row>
    <row r="28" spans="1:14" ht="19.5" customHeight="1" x14ac:dyDescent="0.3">
      <c r="A28" s="163">
        <v>210</v>
      </c>
      <c r="B28" s="164" t="s">
        <v>19</v>
      </c>
      <c r="C28" s="159">
        <f>SUM(C29:C35)</f>
        <v>143100</v>
      </c>
      <c r="E28" s="161">
        <f>SUM(E29:E35)</f>
        <v>143100</v>
      </c>
      <c r="F28" s="160"/>
      <c r="G28" s="159">
        <f>SUM(G29:G35)</f>
        <v>143100</v>
      </c>
      <c r="H28" s="160"/>
      <c r="I28" s="161">
        <f>SUM(I29:I35)</f>
        <v>143100</v>
      </c>
      <c r="J28" s="180">
        <f>SUM(J29:J35)</f>
        <v>85639.4</v>
      </c>
      <c r="K28" s="162">
        <f t="shared" si="1"/>
        <v>59.845842068483577</v>
      </c>
      <c r="L28" s="160"/>
      <c r="M28" s="162">
        <f>SUM(M29:M35)</f>
        <v>143100</v>
      </c>
    </row>
    <row r="29" spans="1:14" ht="20.25" customHeight="1" x14ac:dyDescent="0.3">
      <c r="A29" s="165" t="s">
        <v>20</v>
      </c>
      <c r="B29" s="166" t="s">
        <v>21</v>
      </c>
      <c r="C29" s="167">
        <v>4500</v>
      </c>
      <c r="E29" s="168">
        <v>4500</v>
      </c>
      <c r="F29" s="160"/>
      <c r="G29" s="167">
        <v>4500</v>
      </c>
      <c r="H29" s="160"/>
      <c r="I29" s="168">
        <v>4500</v>
      </c>
      <c r="J29" s="174">
        <v>4518.57</v>
      </c>
      <c r="K29" s="169">
        <f t="shared" si="1"/>
        <v>100.41266666666667</v>
      </c>
      <c r="L29" s="160"/>
      <c r="M29" s="169">
        <v>4500</v>
      </c>
    </row>
    <row r="30" spans="1:14" ht="22.5" customHeight="1" x14ac:dyDescent="0.3">
      <c r="A30" s="165" t="s">
        <v>20</v>
      </c>
      <c r="B30" s="166" t="s">
        <v>22</v>
      </c>
      <c r="C30" s="167">
        <v>29000</v>
      </c>
      <c r="E30" s="168">
        <v>29000</v>
      </c>
      <c r="F30" s="160"/>
      <c r="G30" s="167">
        <v>29000</v>
      </c>
      <c r="H30" s="160"/>
      <c r="I30" s="168">
        <v>29000</v>
      </c>
      <c r="J30" s="181">
        <v>28637.1</v>
      </c>
      <c r="K30" s="169">
        <f t="shared" si="1"/>
        <v>98.748620689655169</v>
      </c>
      <c r="L30" s="160"/>
      <c r="M30" s="169">
        <v>29000</v>
      </c>
    </row>
    <row r="31" spans="1:14" ht="19.5" customHeight="1" x14ac:dyDescent="0.3">
      <c r="A31" s="165" t="s">
        <v>20</v>
      </c>
      <c r="B31" s="166" t="s">
        <v>23</v>
      </c>
      <c r="C31" s="167">
        <v>25000</v>
      </c>
      <c r="E31" s="168">
        <v>25000</v>
      </c>
      <c r="F31" s="160"/>
      <c r="G31" s="167">
        <v>25000</v>
      </c>
      <c r="H31" s="160"/>
      <c r="I31" s="168">
        <v>25000</v>
      </c>
      <c r="J31" s="174">
        <v>14559.55</v>
      </c>
      <c r="K31" s="169">
        <f t="shared" si="1"/>
        <v>58.238199999999992</v>
      </c>
      <c r="L31" s="160"/>
      <c r="M31" s="169">
        <v>25000</v>
      </c>
    </row>
    <row r="32" spans="1:14" ht="15" customHeight="1" x14ac:dyDescent="0.3">
      <c r="A32" s="165" t="s">
        <v>20</v>
      </c>
      <c r="B32" s="166" t="s">
        <v>24</v>
      </c>
      <c r="C32" s="167">
        <v>43500</v>
      </c>
      <c r="E32" s="168">
        <v>43500</v>
      </c>
      <c r="F32" s="160"/>
      <c r="G32" s="167">
        <v>43500</v>
      </c>
      <c r="H32" s="160"/>
      <c r="I32" s="168">
        <v>43500</v>
      </c>
      <c r="J32" s="174">
        <v>19625.669999999998</v>
      </c>
      <c r="K32" s="169">
        <f t="shared" si="1"/>
        <v>45.116482758620684</v>
      </c>
      <c r="L32" s="160"/>
      <c r="M32" s="169">
        <v>43500</v>
      </c>
    </row>
    <row r="33" spans="1:13" s="184" customFormat="1" ht="15" customHeight="1" x14ac:dyDescent="0.3">
      <c r="A33" s="165" t="s">
        <v>20</v>
      </c>
      <c r="B33" s="182" t="s">
        <v>25</v>
      </c>
      <c r="C33" s="167">
        <v>1200</v>
      </c>
      <c r="D33" s="182"/>
      <c r="E33" s="168">
        <v>1200</v>
      </c>
      <c r="F33" s="182"/>
      <c r="G33" s="167">
        <v>1200</v>
      </c>
      <c r="H33" s="182"/>
      <c r="I33" s="168">
        <v>1200</v>
      </c>
      <c r="J33" s="183">
        <v>0</v>
      </c>
      <c r="K33" s="169">
        <f t="shared" si="1"/>
        <v>0</v>
      </c>
      <c r="L33" s="182"/>
      <c r="M33" s="169">
        <v>1200</v>
      </c>
    </row>
    <row r="34" spans="1:13" ht="17.25" customHeight="1" x14ac:dyDescent="0.3">
      <c r="A34" s="165" t="s">
        <v>20</v>
      </c>
      <c r="B34" s="166" t="s">
        <v>26</v>
      </c>
      <c r="C34" s="167">
        <v>37000</v>
      </c>
      <c r="E34" s="168">
        <v>37000</v>
      </c>
      <c r="F34" s="160"/>
      <c r="G34" s="167">
        <v>37000</v>
      </c>
      <c r="H34" s="160"/>
      <c r="I34" s="168">
        <v>37000</v>
      </c>
      <c r="J34" s="174">
        <v>18205.509999999998</v>
      </c>
      <c r="K34" s="169">
        <f t="shared" si="1"/>
        <v>49.204081081081071</v>
      </c>
      <c r="L34" s="160"/>
      <c r="M34" s="169">
        <v>37000</v>
      </c>
    </row>
    <row r="35" spans="1:13" ht="18" customHeight="1" x14ac:dyDescent="0.3">
      <c r="A35" s="165" t="s">
        <v>20</v>
      </c>
      <c r="B35" s="166" t="s">
        <v>27</v>
      </c>
      <c r="C35" s="167">
        <v>2900</v>
      </c>
      <c r="E35" s="168">
        <v>2900</v>
      </c>
      <c r="F35" s="160"/>
      <c r="G35" s="167">
        <v>2900</v>
      </c>
      <c r="H35" s="160"/>
      <c r="I35" s="168">
        <v>2900</v>
      </c>
      <c r="J35" s="181">
        <v>93</v>
      </c>
      <c r="K35" s="169">
        <f t="shared" si="1"/>
        <v>3.2068965517241379</v>
      </c>
      <c r="L35" s="160"/>
      <c r="M35" s="169">
        <v>2900</v>
      </c>
    </row>
    <row r="36" spans="1:13" ht="13.5" customHeight="1" x14ac:dyDescent="0.3">
      <c r="A36" s="165"/>
      <c r="B36" s="166"/>
      <c r="E36" s="168"/>
      <c r="F36" s="160"/>
      <c r="G36" s="167"/>
      <c r="H36" s="160"/>
      <c r="I36" s="168"/>
      <c r="J36" s="174"/>
      <c r="K36" s="169"/>
      <c r="L36" s="160"/>
      <c r="M36" s="169"/>
    </row>
    <row r="37" spans="1:13" ht="17.25" customHeight="1" x14ac:dyDescent="0.3">
      <c r="A37" s="163">
        <v>220</v>
      </c>
      <c r="B37" s="164" t="s">
        <v>28</v>
      </c>
      <c r="C37" s="159">
        <f>SUM(C38:C43)</f>
        <v>74500</v>
      </c>
      <c r="E37" s="161">
        <f>SUM(E38:E43)</f>
        <v>74500</v>
      </c>
      <c r="F37" s="160"/>
      <c r="G37" s="159">
        <f>SUM(G38:G43)</f>
        <v>74500</v>
      </c>
      <c r="H37" s="160"/>
      <c r="I37" s="161">
        <f>SUM(I38:I43)</f>
        <v>74500</v>
      </c>
      <c r="J37" s="161">
        <f>SUM(J38:J43)</f>
        <v>51712.060000000005</v>
      </c>
      <c r="K37" s="162">
        <f t="shared" si="1"/>
        <v>69.412161073825501</v>
      </c>
      <c r="L37" s="185">
        <f>SUM(L38:L43)</f>
        <v>1500</v>
      </c>
      <c r="M37" s="162">
        <f>SUM(M38:M43)</f>
        <v>76000</v>
      </c>
    </row>
    <row r="38" spans="1:13" ht="18.75" customHeight="1" x14ac:dyDescent="0.3">
      <c r="A38" s="165" t="s">
        <v>30</v>
      </c>
      <c r="B38" s="166" t="s">
        <v>29</v>
      </c>
      <c r="C38" s="167">
        <v>40000</v>
      </c>
      <c r="E38" s="168">
        <v>40000</v>
      </c>
      <c r="F38" s="160"/>
      <c r="G38" s="167">
        <v>40000</v>
      </c>
      <c r="H38" s="160"/>
      <c r="I38" s="168">
        <v>40000</v>
      </c>
      <c r="J38" s="181">
        <v>28515.5</v>
      </c>
      <c r="K38" s="169">
        <f t="shared" si="1"/>
        <v>71.288750000000007</v>
      </c>
      <c r="L38" s="160"/>
      <c r="M38" s="169">
        <v>40000</v>
      </c>
    </row>
    <row r="39" spans="1:13" ht="16.5" customHeight="1" x14ac:dyDescent="0.3">
      <c r="A39" s="165" t="s">
        <v>30</v>
      </c>
      <c r="B39" s="166" t="s">
        <v>434</v>
      </c>
      <c r="C39" s="167">
        <v>6000</v>
      </c>
      <c r="E39" s="168">
        <v>6000</v>
      </c>
      <c r="F39" s="160"/>
      <c r="G39" s="167">
        <v>6000</v>
      </c>
      <c r="H39" s="160"/>
      <c r="I39" s="168">
        <v>6000</v>
      </c>
      <c r="J39" s="174">
        <v>6807.69</v>
      </c>
      <c r="K39" s="169">
        <f t="shared" si="1"/>
        <v>113.46149999999999</v>
      </c>
      <c r="L39" s="153">
        <v>1000</v>
      </c>
      <c r="M39" s="169">
        <f>L39+I39</f>
        <v>7000</v>
      </c>
    </row>
    <row r="40" spans="1:13" ht="15.75" customHeight="1" x14ac:dyDescent="0.3">
      <c r="A40" s="165" t="s">
        <v>30</v>
      </c>
      <c r="B40" s="166" t="s">
        <v>32</v>
      </c>
      <c r="C40" s="167">
        <v>1000</v>
      </c>
      <c r="E40" s="168">
        <v>1000</v>
      </c>
      <c r="F40" s="160"/>
      <c r="G40" s="167">
        <v>1000</v>
      </c>
      <c r="H40" s="160"/>
      <c r="I40" s="168">
        <v>1000</v>
      </c>
      <c r="J40" s="174">
        <v>0</v>
      </c>
      <c r="K40" s="169">
        <f t="shared" si="1"/>
        <v>0</v>
      </c>
      <c r="L40" s="160"/>
      <c r="M40" s="169">
        <v>1000</v>
      </c>
    </row>
    <row r="41" spans="1:13" ht="18.75" customHeight="1" x14ac:dyDescent="0.3">
      <c r="A41" s="165" t="s">
        <v>30</v>
      </c>
      <c r="B41" s="166" t="s">
        <v>435</v>
      </c>
      <c r="C41" s="167">
        <v>7000</v>
      </c>
      <c r="E41" s="168">
        <v>7000</v>
      </c>
      <c r="F41" s="160"/>
      <c r="G41" s="167">
        <v>7000</v>
      </c>
      <c r="H41" s="160"/>
      <c r="I41" s="168">
        <v>7000</v>
      </c>
      <c r="J41" s="174">
        <v>2569.4699999999998</v>
      </c>
      <c r="K41" s="169">
        <f t="shared" si="1"/>
        <v>36.706714285714284</v>
      </c>
      <c r="L41" s="160"/>
      <c r="M41" s="169">
        <v>7000</v>
      </c>
    </row>
    <row r="42" spans="1:13" ht="16.5" customHeight="1" x14ac:dyDescent="0.3">
      <c r="A42" s="165" t="s">
        <v>30</v>
      </c>
      <c r="B42" s="166" t="s">
        <v>34</v>
      </c>
      <c r="C42" s="167">
        <v>17500</v>
      </c>
      <c r="E42" s="168">
        <v>17500</v>
      </c>
      <c r="F42" s="160"/>
      <c r="G42" s="167">
        <v>17500</v>
      </c>
      <c r="H42" s="160"/>
      <c r="I42" s="168">
        <v>17500</v>
      </c>
      <c r="J42" s="181">
        <v>10460</v>
      </c>
      <c r="K42" s="169">
        <f t="shared" si="1"/>
        <v>59.771428571428572</v>
      </c>
      <c r="L42" s="160"/>
      <c r="M42" s="169">
        <v>17500</v>
      </c>
    </row>
    <row r="43" spans="1:13" x14ac:dyDescent="0.3">
      <c r="A43" s="165" t="s">
        <v>30</v>
      </c>
      <c r="B43" s="166" t="s">
        <v>35</v>
      </c>
      <c r="C43" s="167">
        <v>3000</v>
      </c>
      <c r="E43" s="168">
        <v>3000</v>
      </c>
      <c r="F43" s="160"/>
      <c r="G43" s="167">
        <v>3000</v>
      </c>
      <c r="H43" s="160"/>
      <c r="I43" s="168">
        <v>3000</v>
      </c>
      <c r="J43" s="181">
        <v>3359.4</v>
      </c>
      <c r="K43" s="169">
        <f t="shared" si="1"/>
        <v>111.98000000000002</v>
      </c>
      <c r="L43" s="153">
        <v>500</v>
      </c>
      <c r="M43" s="169">
        <f>L43+I43</f>
        <v>3500</v>
      </c>
    </row>
    <row r="44" spans="1:13" ht="17.25" customHeight="1" x14ac:dyDescent="0.3">
      <c r="A44" s="165"/>
      <c r="B44" s="166"/>
      <c r="C44" s="186"/>
      <c r="E44" s="187"/>
      <c r="F44" s="160"/>
      <c r="G44" s="186"/>
      <c r="H44" s="160"/>
      <c r="I44" s="187"/>
      <c r="J44" s="174"/>
      <c r="K44" s="169"/>
      <c r="L44" s="160"/>
      <c r="M44" s="188"/>
    </row>
    <row r="45" spans="1:13" x14ac:dyDescent="0.3">
      <c r="A45" s="163">
        <v>240</v>
      </c>
      <c r="B45" s="164" t="s">
        <v>36</v>
      </c>
      <c r="C45" s="159">
        <f>SUM(C46)</f>
        <v>1500</v>
      </c>
      <c r="E45" s="161">
        <f>SUM(E46)</f>
        <v>1500</v>
      </c>
      <c r="F45" s="160"/>
      <c r="G45" s="159">
        <f>SUM(G46)</f>
        <v>1500</v>
      </c>
      <c r="H45" s="160"/>
      <c r="I45" s="161">
        <f>SUM(I46)</f>
        <v>1500</v>
      </c>
      <c r="J45" s="161">
        <f>SUM(J46)</f>
        <v>909.18</v>
      </c>
      <c r="K45" s="162">
        <f t="shared" si="1"/>
        <v>60.612000000000002</v>
      </c>
      <c r="L45" s="160"/>
      <c r="M45" s="162">
        <f>SUM(M46)</f>
        <v>1500</v>
      </c>
    </row>
    <row r="46" spans="1:13" x14ac:dyDescent="0.3">
      <c r="A46" s="165">
        <v>242</v>
      </c>
      <c r="B46" s="166" t="s">
        <v>37</v>
      </c>
      <c r="C46" s="167">
        <v>1500</v>
      </c>
      <c r="E46" s="168">
        <v>1500</v>
      </c>
      <c r="F46" s="160"/>
      <c r="G46" s="167">
        <v>1500</v>
      </c>
      <c r="H46" s="160"/>
      <c r="I46" s="168">
        <v>1500</v>
      </c>
      <c r="J46" s="174">
        <v>909.18</v>
      </c>
      <c r="K46" s="169"/>
      <c r="L46" s="160"/>
      <c r="M46" s="169">
        <v>1500</v>
      </c>
    </row>
    <row r="47" spans="1:13" x14ac:dyDescent="0.3">
      <c r="A47" s="165"/>
      <c r="B47" s="166"/>
      <c r="C47" s="189"/>
      <c r="E47" s="189"/>
      <c r="F47" s="160"/>
      <c r="G47" s="190"/>
      <c r="H47" s="160"/>
      <c r="I47" s="191"/>
      <c r="J47" s="174"/>
      <c r="K47" s="169"/>
      <c r="L47" s="160"/>
      <c r="M47" s="160"/>
    </row>
    <row r="48" spans="1:13" ht="18.75" customHeight="1" x14ac:dyDescent="0.3">
      <c r="A48" s="163">
        <v>290</v>
      </c>
      <c r="B48" s="164" t="s">
        <v>38</v>
      </c>
      <c r="C48" s="159">
        <f>SUM(C49:C54)</f>
        <v>29000</v>
      </c>
      <c r="E48" s="161">
        <f>SUM(E49:E54)</f>
        <v>29000</v>
      </c>
      <c r="F48" s="160"/>
      <c r="G48" s="159">
        <f>SUM(G49:G54)</f>
        <v>29000</v>
      </c>
      <c r="H48" s="160"/>
      <c r="I48" s="161">
        <f>SUM(I49:I54)</f>
        <v>29000</v>
      </c>
      <c r="J48" s="161">
        <f>SUM(J49:J54)</f>
        <v>51751.950000000004</v>
      </c>
      <c r="K48" s="162">
        <f t="shared" si="1"/>
        <v>178.45500000000001</v>
      </c>
      <c r="L48" s="185"/>
      <c r="M48" s="185">
        <f>SUM(M49:M53)</f>
        <v>87795</v>
      </c>
    </row>
    <row r="49" spans="1:14" x14ac:dyDescent="0.3">
      <c r="A49" s="165" t="s">
        <v>40</v>
      </c>
      <c r="B49" s="166" t="s">
        <v>39</v>
      </c>
      <c r="C49" s="167">
        <v>15000</v>
      </c>
      <c r="E49" s="168">
        <v>15000</v>
      </c>
      <c r="F49" s="160"/>
      <c r="G49" s="167">
        <v>15000</v>
      </c>
      <c r="H49" s="160"/>
      <c r="I49" s="168">
        <v>15000</v>
      </c>
      <c r="J49" s="174">
        <v>13763.54</v>
      </c>
      <c r="K49" s="169">
        <f t="shared" si="1"/>
        <v>91.756933333333336</v>
      </c>
      <c r="L49" s="160"/>
      <c r="M49" s="160">
        <f>I49</f>
        <v>15000</v>
      </c>
    </row>
    <row r="50" spans="1:14" x14ac:dyDescent="0.3">
      <c r="A50" s="165" t="s">
        <v>40</v>
      </c>
      <c r="B50" s="166" t="s">
        <v>41</v>
      </c>
      <c r="C50" s="167">
        <v>9000</v>
      </c>
      <c r="E50" s="168">
        <v>9000</v>
      </c>
      <c r="F50" s="160"/>
      <c r="G50" s="167">
        <v>9000</v>
      </c>
      <c r="H50" s="160"/>
      <c r="I50" s="168">
        <v>9000</v>
      </c>
      <c r="J50" s="174">
        <v>97.57</v>
      </c>
      <c r="K50" s="169">
        <f t="shared" si="1"/>
        <v>1.084111111111111</v>
      </c>
      <c r="L50" s="160"/>
      <c r="M50" s="160">
        <f>I50</f>
        <v>9000</v>
      </c>
    </row>
    <row r="51" spans="1:14" x14ac:dyDescent="0.3">
      <c r="A51" s="165">
        <v>292006</v>
      </c>
      <c r="B51" s="166" t="s">
        <v>409</v>
      </c>
      <c r="E51" s="168"/>
      <c r="F51" s="160"/>
      <c r="G51" s="167"/>
      <c r="H51" s="160"/>
      <c r="I51" s="168"/>
      <c r="J51" s="174">
        <v>845.89</v>
      </c>
      <c r="K51" s="169"/>
      <c r="L51" s="153">
        <v>1700</v>
      </c>
      <c r="M51" s="192">
        <f>L51</f>
        <v>1700</v>
      </c>
    </row>
    <row r="52" spans="1:14" x14ac:dyDescent="0.3">
      <c r="A52" s="165" t="s">
        <v>40</v>
      </c>
      <c r="B52" s="166" t="s">
        <v>408</v>
      </c>
      <c r="E52" s="168"/>
      <c r="F52" s="160"/>
      <c r="G52" s="167"/>
      <c r="H52" s="160"/>
      <c r="I52" s="168"/>
      <c r="J52" s="193">
        <v>31721.99</v>
      </c>
      <c r="K52" s="169"/>
      <c r="L52" s="153">
        <v>56595</v>
      </c>
      <c r="M52" s="160">
        <f>L52</f>
        <v>56595</v>
      </c>
    </row>
    <row r="53" spans="1:14" x14ac:dyDescent="0.3">
      <c r="A53" s="165" t="s">
        <v>40</v>
      </c>
      <c r="B53" s="166" t="s">
        <v>38</v>
      </c>
      <c r="C53" s="167">
        <v>5000</v>
      </c>
      <c r="E53" s="168">
        <v>5000</v>
      </c>
      <c r="F53" s="160"/>
      <c r="G53" s="167">
        <v>5000</v>
      </c>
      <c r="H53" s="160"/>
      <c r="I53" s="168">
        <v>5000</v>
      </c>
      <c r="J53" s="194">
        <v>5322.96</v>
      </c>
      <c r="K53" s="169">
        <f t="shared" si="1"/>
        <v>106.4592</v>
      </c>
      <c r="L53" s="153">
        <v>500</v>
      </c>
      <c r="M53" s="160">
        <f>L53+I53</f>
        <v>5500</v>
      </c>
    </row>
    <row r="54" spans="1:14" x14ac:dyDescent="0.3">
      <c r="A54" s="195"/>
      <c r="B54" s="196"/>
      <c r="C54" s="186"/>
      <c r="E54" s="187"/>
      <c r="F54" s="160"/>
      <c r="G54" s="186"/>
      <c r="H54" s="160"/>
      <c r="I54" s="187"/>
      <c r="J54" s="174"/>
      <c r="K54" s="169"/>
      <c r="L54" s="160"/>
      <c r="M54" s="160"/>
    </row>
    <row r="55" spans="1:14" x14ac:dyDescent="0.3">
      <c r="A55" s="195"/>
      <c r="B55" s="196"/>
      <c r="C55" s="186"/>
      <c r="E55" s="187"/>
      <c r="F55" s="160"/>
      <c r="G55" s="186"/>
      <c r="H55" s="160"/>
      <c r="I55" s="187"/>
      <c r="J55" s="174"/>
      <c r="K55" s="169"/>
      <c r="L55" s="160"/>
      <c r="M55" s="160"/>
    </row>
    <row r="56" spans="1:14" ht="20.25" customHeight="1" x14ac:dyDescent="0.3">
      <c r="A56" s="163">
        <v>300</v>
      </c>
      <c r="B56" s="164" t="s">
        <v>42</v>
      </c>
      <c r="C56" s="175">
        <f>SUM(C57:C85)</f>
        <v>1482225.35</v>
      </c>
      <c r="E56" s="176">
        <f>SUM(E57:E85)</f>
        <v>1482225.35</v>
      </c>
      <c r="F56" s="160"/>
      <c r="G56" s="175">
        <f>SUM(G57:G85)</f>
        <v>1482225.35</v>
      </c>
      <c r="H56" s="160"/>
      <c r="I56" s="176">
        <f>SUM(I57:I85)</f>
        <v>1485982.35</v>
      </c>
      <c r="J56" s="177">
        <f>SUM(J57:J87)</f>
        <v>797817.48</v>
      </c>
      <c r="K56" s="162">
        <f t="shared" si="1"/>
        <v>53.689566366653011</v>
      </c>
      <c r="L56" s="185"/>
      <c r="M56" s="197">
        <f>SUM(M57:M87)</f>
        <v>1523031.35</v>
      </c>
    </row>
    <row r="57" spans="1:14" x14ac:dyDescent="0.3">
      <c r="A57" s="165" t="s">
        <v>44</v>
      </c>
      <c r="B57" s="166" t="s">
        <v>43</v>
      </c>
      <c r="C57" s="170">
        <v>10328</v>
      </c>
      <c r="E57" s="171">
        <v>10328</v>
      </c>
      <c r="F57" s="160"/>
      <c r="G57" s="170">
        <v>10328</v>
      </c>
      <c r="H57" s="160"/>
      <c r="I57" s="171">
        <v>10328</v>
      </c>
      <c r="J57" s="174">
        <v>10333.23</v>
      </c>
      <c r="K57" s="169">
        <f t="shared" si="1"/>
        <v>100.05063903950426</v>
      </c>
      <c r="L57" s="153">
        <v>6</v>
      </c>
      <c r="M57" s="172">
        <f>L57+I57</f>
        <v>10334</v>
      </c>
    </row>
    <row r="58" spans="1:14" ht="20.25" customHeight="1" x14ac:dyDescent="0.3">
      <c r="A58" s="165" t="s">
        <v>44</v>
      </c>
      <c r="B58" s="166" t="s">
        <v>45</v>
      </c>
      <c r="C58" s="170">
        <v>420</v>
      </c>
      <c r="E58" s="171">
        <v>420</v>
      </c>
      <c r="F58" s="160"/>
      <c r="G58" s="170">
        <v>420</v>
      </c>
      <c r="H58" s="160"/>
      <c r="I58" s="171">
        <v>420</v>
      </c>
      <c r="J58" s="174">
        <v>0</v>
      </c>
      <c r="K58" s="169">
        <f t="shared" si="1"/>
        <v>0</v>
      </c>
      <c r="L58" s="153">
        <v>-79</v>
      </c>
      <c r="M58" s="172">
        <f>L58+I58</f>
        <v>341</v>
      </c>
      <c r="N58" s="179"/>
    </row>
    <row r="59" spans="1:14" ht="21" customHeight="1" x14ac:dyDescent="0.3">
      <c r="A59" s="165" t="s">
        <v>44</v>
      </c>
      <c r="B59" s="166" t="s">
        <v>46</v>
      </c>
      <c r="C59" s="170">
        <v>200</v>
      </c>
      <c r="E59" s="171">
        <v>200</v>
      </c>
      <c r="F59" s="160"/>
      <c r="G59" s="170">
        <v>200</v>
      </c>
      <c r="H59" s="160"/>
      <c r="I59" s="171">
        <v>200</v>
      </c>
      <c r="J59" s="174">
        <v>853.32</v>
      </c>
      <c r="K59" s="169">
        <f t="shared" si="1"/>
        <v>426.66</v>
      </c>
      <c r="L59" s="153">
        <v>653</v>
      </c>
      <c r="M59" s="172">
        <f>L59+I59</f>
        <v>853</v>
      </c>
    </row>
    <row r="60" spans="1:14" ht="18" customHeight="1" x14ac:dyDescent="0.3">
      <c r="A60" s="165" t="s">
        <v>44</v>
      </c>
      <c r="B60" s="166" t="s">
        <v>47</v>
      </c>
      <c r="C60" s="170">
        <v>2540</v>
      </c>
      <c r="E60" s="171">
        <v>2540</v>
      </c>
      <c r="F60" s="160"/>
      <c r="G60" s="170">
        <v>2540</v>
      </c>
      <c r="H60" s="160"/>
      <c r="I60" s="171">
        <v>2540</v>
      </c>
      <c r="J60" s="174">
        <v>1412.44</v>
      </c>
      <c r="K60" s="169">
        <f t="shared" si="1"/>
        <v>55.607874015748038</v>
      </c>
      <c r="L60" s="160"/>
      <c r="M60" s="172">
        <v>2540</v>
      </c>
    </row>
    <row r="61" spans="1:14" ht="18" customHeight="1" x14ac:dyDescent="0.3">
      <c r="A61" s="165" t="s">
        <v>44</v>
      </c>
      <c r="B61" s="166" t="s">
        <v>48</v>
      </c>
      <c r="C61" s="170">
        <v>15000</v>
      </c>
      <c r="E61" s="171">
        <v>15000</v>
      </c>
      <c r="F61" s="160"/>
      <c r="G61" s="170">
        <v>15000</v>
      </c>
      <c r="H61" s="160"/>
      <c r="I61" s="171">
        <v>15000</v>
      </c>
      <c r="J61" s="174">
        <v>10324.39</v>
      </c>
      <c r="K61" s="169">
        <f t="shared" si="1"/>
        <v>68.829266666666669</v>
      </c>
      <c r="L61" s="160"/>
      <c r="M61" s="172">
        <v>15000</v>
      </c>
    </row>
    <row r="62" spans="1:14" ht="21.75" customHeight="1" x14ac:dyDescent="0.3">
      <c r="A62" s="165" t="s">
        <v>44</v>
      </c>
      <c r="B62" s="166" t="s">
        <v>49</v>
      </c>
      <c r="C62" s="170">
        <v>10409</v>
      </c>
      <c r="E62" s="171">
        <v>10409</v>
      </c>
      <c r="F62" s="160"/>
      <c r="G62" s="170">
        <v>10409</v>
      </c>
      <c r="H62" s="160"/>
      <c r="I62" s="171">
        <v>10409</v>
      </c>
      <c r="J62" s="174">
        <v>5167.26</v>
      </c>
      <c r="K62" s="169">
        <f t="shared" si="1"/>
        <v>49.642232683254875</v>
      </c>
      <c r="L62" s="153">
        <v>307</v>
      </c>
      <c r="M62" s="172">
        <f>L62+I62</f>
        <v>10716</v>
      </c>
    </row>
    <row r="63" spans="1:14" ht="20.25" customHeight="1" x14ac:dyDescent="0.3">
      <c r="A63" s="165" t="s">
        <v>44</v>
      </c>
      <c r="B63" s="166" t="s">
        <v>50</v>
      </c>
      <c r="C63" s="170">
        <v>2600</v>
      </c>
      <c r="E63" s="171">
        <v>2600</v>
      </c>
      <c r="F63" s="160"/>
      <c r="G63" s="170">
        <v>2600</v>
      </c>
      <c r="H63" s="153">
        <v>3757</v>
      </c>
      <c r="I63" s="171">
        <f>H63+G63</f>
        <v>6357</v>
      </c>
      <c r="J63" s="174">
        <v>6356.48</v>
      </c>
      <c r="K63" s="169">
        <f t="shared" si="1"/>
        <v>99.991820040899796</v>
      </c>
      <c r="L63" s="160"/>
      <c r="M63" s="172">
        <v>6357</v>
      </c>
    </row>
    <row r="64" spans="1:14" ht="16.5" customHeight="1" x14ac:dyDescent="0.3">
      <c r="A64" s="165" t="s">
        <v>44</v>
      </c>
      <c r="B64" s="166" t="s">
        <v>51</v>
      </c>
      <c r="C64" s="170">
        <v>2600</v>
      </c>
      <c r="E64" s="171">
        <v>2600</v>
      </c>
      <c r="F64" s="160"/>
      <c r="G64" s="170">
        <v>2600</v>
      </c>
      <c r="H64" s="160"/>
      <c r="I64" s="171">
        <v>2600</v>
      </c>
      <c r="J64" s="174">
        <v>2603.04</v>
      </c>
      <c r="K64" s="169">
        <f t="shared" si="1"/>
        <v>100.11692307692309</v>
      </c>
      <c r="L64" s="153">
        <v>3</v>
      </c>
      <c r="M64" s="172">
        <f>L64+I64</f>
        <v>2603</v>
      </c>
    </row>
    <row r="65" spans="1:13" ht="19.5" customHeight="1" x14ac:dyDescent="0.3">
      <c r="A65" s="165" t="s">
        <v>44</v>
      </c>
      <c r="B65" s="166" t="s">
        <v>52</v>
      </c>
      <c r="C65" s="170">
        <v>1160</v>
      </c>
      <c r="E65" s="171">
        <v>1160</v>
      </c>
      <c r="F65" s="160"/>
      <c r="G65" s="170">
        <v>1160</v>
      </c>
      <c r="H65" s="160"/>
      <c r="I65" s="171">
        <v>1160</v>
      </c>
      <c r="J65" s="181">
        <v>73</v>
      </c>
      <c r="K65" s="169">
        <f t="shared" si="1"/>
        <v>6.2931034482758621</v>
      </c>
      <c r="L65" s="153">
        <v>-1087</v>
      </c>
      <c r="M65" s="172">
        <f>L65+I65</f>
        <v>73</v>
      </c>
    </row>
    <row r="66" spans="1:13" x14ac:dyDescent="0.3">
      <c r="A66" s="165" t="s">
        <v>44</v>
      </c>
      <c r="B66" s="166" t="s">
        <v>53</v>
      </c>
      <c r="C66" s="170">
        <v>1000</v>
      </c>
      <c r="E66" s="171">
        <v>1000</v>
      </c>
      <c r="F66" s="160"/>
      <c r="G66" s="170">
        <v>1000</v>
      </c>
      <c r="H66" s="160"/>
      <c r="I66" s="171">
        <v>1000</v>
      </c>
      <c r="J66" s="174">
        <v>729.12</v>
      </c>
      <c r="K66" s="169">
        <f t="shared" si="1"/>
        <v>72.912000000000006</v>
      </c>
      <c r="L66" s="160"/>
      <c r="M66" s="172">
        <v>1000</v>
      </c>
    </row>
    <row r="67" spans="1:13" ht="18" customHeight="1" x14ac:dyDescent="0.3">
      <c r="A67" s="165" t="s">
        <v>44</v>
      </c>
      <c r="B67" s="166" t="s">
        <v>54</v>
      </c>
      <c r="C67" s="170">
        <v>900</v>
      </c>
      <c r="E67" s="171">
        <v>900</v>
      </c>
      <c r="F67" s="160"/>
      <c r="G67" s="170">
        <v>900</v>
      </c>
      <c r="H67" s="160"/>
      <c r="I67" s="171">
        <v>900</v>
      </c>
      <c r="J67" s="174">
        <v>737.51</v>
      </c>
      <c r="K67" s="169">
        <f t="shared" si="1"/>
        <v>81.945555555555543</v>
      </c>
      <c r="L67" s="160"/>
      <c r="M67" s="172">
        <v>900</v>
      </c>
    </row>
    <row r="68" spans="1:13" ht="18" customHeight="1" x14ac:dyDescent="0.3">
      <c r="A68" s="165" t="s">
        <v>44</v>
      </c>
      <c r="B68" s="166" t="s">
        <v>55</v>
      </c>
      <c r="C68" s="170">
        <v>1082756</v>
      </c>
      <c r="E68" s="171">
        <v>1082756</v>
      </c>
      <c r="F68" s="160"/>
      <c r="G68" s="170">
        <v>1082756</v>
      </c>
      <c r="H68" s="160"/>
      <c r="I68" s="171">
        <v>1082756</v>
      </c>
      <c r="J68" s="181">
        <v>547548</v>
      </c>
      <c r="K68" s="169">
        <f t="shared" si="1"/>
        <v>50.569842143566966</v>
      </c>
      <c r="L68" s="153">
        <v>12339</v>
      </c>
      <c r="M68" s="172">
        <f>L68+I68</f>
        <v>1095095</v>
      </c>
    </row>
    <row r="69" spans="1:13" ht="18.75" customHeight="1" x14ac:dyDescent="0.3">
      <c r="A69" s="165" t="s">
        <v>44</v>
      </c>
      <c r="B69" s="166" t="s">
        <v>56</v>
      </c>
      <c r="C69" s="170">
        <v>9000</v>
      </c>
      <c r="E69" s="171">
        <v>9000</v>
      </c>
      <c r="F69" s="160"/>
      <c r="G69" s="170">
        <v>9000</v>
      </c>
      <c r="H69" s="160"/>
      <c r="I69" s="171">
        <v>9000</v>
      </c>
      <c r="J69" s="181">
        <v>6765</v>
      </c>
      <c r="K69" s="169">
        <f t="shared" si="1"/>
        <v>75.166666666666671</v>
      </c>
      <c r="L69" s="153">
        <v>4530</v>
      </c>
      <c r="M69" s="172">
        <f>L69+I69</f>
        <v>13530</v>
      </c>
    </row>
    <row r="70" spans="1:13" ht="21" customHeight="1" x14ac:dyDescent="0.3">
      <c r="A70" s="165" t="s">
        <v>44</v>
      </c>
      <c r="B70" s="166" t="s">
        <v>57</v>
      </c>
      <c r="C70" s="170">
        <v>1780</v>
      </c>
      <c r="E70" s="171">
        <v>1780</v>
      </c>
      <c r="F70" s="160"/>
      <c r="G70" s="170">
        <v>1780</v>
      </c>
      <c r="H70" s="160"/>
      <c r="I70" s="171">
        <v>1780</v>
      </c>
      <c r="J70" s="181">
        <v>481.4</v>
      </c>
      <c r="K70" s="169">
        <f t="shared" si="1"/>
        <v>27.04494382022472</v>
      </c>
      <c r="L70" s="160"/>
      <c r="M70" s="172">
        <v>1780</v>
      </c>
    </row>
    <row r="71" spans="1:13" ht="18" customHeight="1" x14ac:dyDescent="0.3">
      <c r="A71" s="165" t="s">
        <v>44</v>
      </c>
      <c r="B71" s="166" t="s">
        <v>58</v>
      </c>
      <c r="C71" s="170">
        <v>9000</v>
      </c>
      <c r="E71" s="171">
        <v>9000</v>
      </c>
      <c r="F71" s="160"/>
      <c r="G71" s="170">
        <v>9000</v>
      </c>
      <c r="H71" s="160"/>
      <c r="I71" s="171">
        <v>9000</v>
      </c>
      <c r="J71" s="174">
        <v>3226.74</v>
      </c>
      <c r="K71" s="169">
        <f t="shared" si="1"/>
        <v>35.852666666666664</v>
      </c>
      <c r="L71" s="160"/>
      <c r="M71" s="172">
        <v>9000</v>
      </c>
    </row>
    <row r="72" spans="1:13" x14ac:dyDescent="0.3">
      <c r="A72" s="165" t="s">
        <v>44</v>
      </c>
      <c r="B72" s="166" t="s">
        <v>59</v>
      </c>
      <c r="C72" s="170">
        <v>6950</v>
      </c>
      <c r="E72" s="171">
        <v>6950</v>
      </c>
      <c r="F72" s="160"/>
      <c r="G72" s="170">
        <v>6950</v>
      </c>
      <c r="H72" s="160"/>
      <c r="I72" s="171">
        <v>6950</v>
      </c>
      <c r="J72" s="181">
        <v>4512</v>
      </c>
      <c r="K72" s="169">
        <f t="shared" si="1"/>
        <v>64.920863309352512</v>
      </c>
      <c r="L72" s="160"/>
      <c r="M72" s="172">
        <v>6950</v>
      </c>
    </row>
    <row r="73" spans="1:13" ht="18" customHeight="1" x14ac:dyDescent="0.3">
      <c r="A73" s="165" t="s">
        <v>44</v>
      </c>
      <c r="B73" s="166" t="s">
        <v>60</v>
      </c>
      <c r="C73" s="170">
        <v>17592</v>
      </c>
      <c r="E73" s="171">
        <v>17592</v>
      </c>
      <c r="F73" s="160"/>
      <c r="G73" s="170">
        <v>17592</v>
      </c>
      <c r="H73" s="160"/>
      <c r="I73" s="171">
        <v>17592</v>
      </c>
      <c r="J73" s="181">
        <v>10844</v>
      </c>
      <c r="K73" s="169">
        <f t="shared" ref="K73:K136" si="3">J73/I73*100</f>
        <v>61.641655297862663</v>
      </c>
      <c r="L73" s="153">
        <v>481</v>
      </c>
      <c r="M73" s="172">
        <f>L73+I73</f>
        <v>18073</v>
      </c>
    </row>
    <row r="74" spans="1:13" ht="20.25" customHeight="1" x14ac:dyDescent="0.3">
      <c r="A74" s="165" t="s">
        <v>44</v>
      </c>
      <c r="B74" s="166" t="s">
        <v>61</v>
      </c>
      <c r="C74" s="170">
        <v>17600</v>
      </c>
      <c r="E74" s="171">
        <v>17600</v>
      </c>
      <c r="F74" s="160"/>
      <c r="G74" s="170">
        <v>17600</v>
      </c>
      <c r="H74" s="160"/>
      <c r="I74" s="171">
        <v>17600</v>
      </c>
      <c r="J74" s="181">
        <v>11284</v>
      </c>
      <c r="K74" s="169">
        <f t="shared" si="3"/>
        <v>64.11363636363636</v>
      </c>
      <c r="L74" s="153">
        <v>-674</v>
      </c>
      <c r="M74" s="172">
        <f>L74+I74</f>
        <v>16926</v>
      </c>
    </row>
    <row r="75" spans="1:13" x14ac:dyDescent="0.3">
      <c r="A75" s="165" t="s">
        <v>44</v>
      </c>
      <c r="B75" s="166" t="s">
        <v>62</v>
      </c>
      <c r="C75" s="170">
        <v>13000</v>
      </c>
      <c r="E75" s="171">
        <v>13000</v>
      </c>
      <c r="F75" s="160"/>
      <c r="G75" s="170">
        <v>13000</v>
      </c>
      <c r="H75" s="160"/>
      <c r="I75" s="171">
        <v>13000</v>
      </c>
      <c r="J75" s="174">
        <v>13044.16</v>
      </c>
      <c r="K75" s="169">
        <f t="shared" si="3"/>
        <v>100.3396923076923</v>
      </c>
      <c r="L75" s="153">
        <v>44</v>
      </c>
      <c r="M75" s="172">
        <f>L75+I75</f>
        <v>13044</v>
      </c>
    </row>
    <row r="76" spans="1:13" ht="18" customHeight="1" x14ac:dyDescent="0.3">
      <c r="A76" s="165" t="s">
        <v>44</v>
      </c>
      <c r="B76" s="166" t="s">
        <v>63</v>
      </c>
      <c r="C76" s="170">
        <v>12280</v>
      </c>
      <c r="E76" s="171">
        <v>12280</v>
      </c>
      <c r="F76" s="160"/>
      <c r="G76" s="170">
        <v>12280</v>
      </c>
      <c r="H76" s="160"/>
      <c r="I76" s="171">
        <v>12280</v>
      </c>
      <c r="J76" s="181">
        <v>8520</v>
      </c>
      <c r="K76" s="169">
        <f t="shared" si="3"/>
        <v>69.381107491856682</v>
      </c>
      <c r="L76" s="153">
        <v>500</v>
      </c>
      <c r="M76" s="172">
        <f>L76+I76</f>
        <v>12780</v>
      </c>
    </row>
    <row r="77" spans="1:13" ht="18" customHeight="1" x14ac:dyDescent="0.3">
      <c r="A77" s="165" t="s">
        <v>44</v>
      </c>
      <c r="B77" s="166" t="s">
        <v>414</v>
      </c>
      <c r="C77" s="170"/>
      <c r="E77" s="171"/>
      <c r="F77" s="160"/>
      <c r="G77" s="170"/>
      <c r="H77" s="160"/>
      <c r="I77" s="171"/>
      <c r="J77" s="181">
        <v>65.34</v>
      </c>
      <c r="K77" s="169"/>
      <c r="L77" s="198">
        <v>65</v>
      </c>
      <c r="M77" s="172">
        <v>65</v>
      </c>
    </row>
    <row r="78" spans="1:13" ht="18" customHeight="1" x14ac:dyDescent="0.3">
      <c r="A78" s="165" t="s">
        <v>44</v>
      </c>
      <c r="B78" s="166" t="s">
        <v>410</v>
      </c>
      <c r="C78" s="170"/>
      <c r="E78" s="171"/>
      <c r="F78" s="160"/>
      <c r="G78" s="170"/>
      <c r="H78" s="160"/>
      <c r="I78" s="171"/>
      <c r="J78" s="181">
        <v>8225</v>
      </c>
      <c r="K78" s="169"/>
      <c r="L78" s="153">
        <v>8225</v>
      </c>
      <c r="M78" s="172">
        <v>8225</v>
      </c>
    </row>
    <row r="79" spans="1:13" ht="16.5" customHeight="1" x14ac:dyDescent="0.3">
      <c r="A79" s="165" t="s">
        <v>44</v>
      </c>
      <c r="B79" s="166" t="s">
        <v>411</v>
      </c>
      <c r="C79" s="170"/>
      <c r="E79" s="171"/>
      <c r="F79" s="160"/>
      <c r="G79" s="170"/>
      <c r="H79" s="160"/>
      <c r="I79" s="171"/>
      <c r="J79" s="181">
        <v>3366</v>
      </c>
      <c r="K79" s="169"/>
      <c r="L79" s="153">
        <v>3618</v>
      </c>
      <c r="M79" s="172">
        <f>L79</f>
        <v>3618</v>
      </c>
    </row>
    <row r="80" spans="1:13" ht="15" customHeight="1" x14ac:dyDescent="0.3">
      <c r="A80" s="165" t="s">
        <v>44</v>
      </c>
      <c r="B80" s="166" t="s">
        <v>412</v>
      </c>
      <c r="C80" s="170"/>
      <c r="E80" s="171"/>
      <c r="F80" s="160"/>
      <c r="G80" s="170"/>
      <c r="H80" s="160"/>
      <c r="I80" s="171"/>
      <c r="J80" s="181">
        <v>4200</v>
      </c>
      <c r="K80" s="169"/>
      <c r="L80" s="153">
        <v>4200</v>
      </c>
      <c r="M80" s="172">
        <v>4200</v>
      </c>
    </row>
    <row r="81" spans="1:15" ht="15.75" customHeight="1" x14ac:dyDescent="0.3">
      <c r="A81" s="165" t="s">
        <v>44</v>
      </c>
      <c r="B81" s="166" t="s">
        <v>64</v>
      </c>
      <c r="C81" s="170">
        <v>6000</v>
      </c>
      <c r="E81" s="171">
        <v>6000</v>
      </c>
      <c r="F81" s="160"/>
      <c r="G81" s="170">
        <v>6000</v>
      </c>
      <c r="H81" s="160"/>
      <c r="I81" s="171">
        <v>6000</v>
      </c>
      <c r="J81" s="181">
        <v>3736.5</v>
      </c>
      <c r="K81" s="169">
        <f t="shared" si="3"/>
        <v>62.275000000000006</v>
      </c>
      <c r="L81" s="160"/>
      <c r="M81" s="172">
        <v>6000</v>
      </c>
    </row>
    <row r="82" spans="1:15" x14ac:dyDescent="0.3">
      <c r="A82" s="165" t="s">
        <v>44</v>
      </c>
      <c r="B82" s="166" t="s">
        <v>65</v>
      </c>
      <c r="C82" s="170">
        <v>255360</v>
      </c>
      <c r="E82" s="171">
        <v>255360</v>
      </c>
      <c r="F82" s="160"/>
      <c r="G82" s="170">
        <v>255360</v>
      </c>
      <c r="H82" s="160"/>
      <c r="I82" s="171">
        <v>255360</v>
      </c>
      <c r="J82" s="181">
        <v>127680</v>
      </c>
      <c r="K82" s="199">
        <f t="shared" si="3"/>
        <v>50</v>
      </c>
      <c r="L82" s="160"/>
      <c r="M82" s="172">
        <v>255360</v>
      </c>
    </row>
    <row r="83" spans="1:15" x14ac:dyDescent="0.3">
      <c r="A83" s="165" t="s">
        <v>44</v>
      </c>
      <c r="B83" s="166" t="s">
        <v>66</v>
      </c>
      <c r="C83" s="170">
        <v>500</v>
      </c>
      <c r="E83" s="171">
        <v>500</v>
      </c>
      <c r="F83" s="160"/>
      <c r="G83" s="170">
        <v>500</v>
      </c>
      <c r="H83" s="160"/>
      <c r="I83" s="171">
        <v>500</v>
      </c>
      <c r="J83" s="174">
        <v>186.33</v>
      </c>
      <c r="K83" s="169">
        <f t="shared" si="3"/>
        <v>37.266000000000005</v>
      </c>
      <c r="L83" s="160"/>
      <c r="M83" s="172">
        <v>500</v>
      </c>
    </row>
    <row r="84" spans="1:15" x14ac:dyDescent="0.3">
      <c r="A84" s="165" t="s">
        <v>44</v>
      </c>
      <c r="B84" s="166" t="s">
        <v>407</v>
      </c>
      <c r="C84" s="170"/>
      <c r="E84" s="171"/>
      <c r="F84" s="160"/>
      <c r="G84" s="170"/>
      <c r="H84" s="160"/>
      <c r="I84" s="171"/>
      <c r="J84" s="181">
        <v>829</v>
      </c>
      <c r="K84" s="169"/>
      <c r="L84" s="153">
        <v>829</v>
      </c>
      <c r="M84" s="172">
        <v>829</v>
      </c>
    </row>
    <row r="85" spans="1:15" ht="21" customHeight="1" x14ac:dyDescent="0.3">
      <c r="A85" s="165" t="s">
        <v>44</v>
      </c>
      <c r="B85" s="166" t="s">
        <v>67</v>
      </c>
      <c r="C85" s="170">
        <v>3250.35</v>
      </c>
      <c r="E85" s="171">
        <v>3250.35</v>
      </c>
      <c r="F85" s="160"/>
      <c r="G85" s="170">
        <v>3250.35</v>
      </c>
      <c r="H85" s="160"/>
      <c r="I85" s="171">
        <v>3250.35</v>
      </c>
      <c r="J85" s="174">
        <v>1625.22</v>
      </c>
      <c r="K85" s="199">
        <f t="shared" si="3"/>
        <v>50.001384466288243</v>
      </c>
      <c r="L85" s="160"/>
      <c r="M85" s="172">
        <v>3250.35</v>
      </c>
    </row>
    <row r="86" spans="1:15" ht="21" customHeight="1" x14ac:dyDescent="0.3">
      <c r="A86" s="165" t="s">
        <v>44</v>
      </c>
      <c r="B86" s="166" t="s">
        <v>422</v>
      </c>
      <c r="C86" s="170"/>
      <c r="E86" s="171"/>
      <c r="F86" s="160"/>
      <c r="G86" s="170"/>
      <c r="H86" s="160"/>
      <c r="I86" s="171"/>
      <c r="J86" s="181">
        <v>89</v>
      </c>
      <c r="K86" s="169"/>
      <c r="L86" s="153">
        <v>89</v>
      </c>
      <c r="M86" s="172">
        <v>89</v>
      </c>
    </row>
    <row r="87" spans="1:15" ht="18" customHeight="1" x14ac:dyDescent="0.3">
      <c r="A87" s="165" t="s">
        <v>44</v>
      </c>
      <c r="B87" s="166" t="s">
        <v>421</v>
      </c>
      <c r="C87" s="170"/>
      <c r="E87" s="171"/>
      <c r="F87" s="160"/>
      <c r="G87" s="170"/>
      <c r="H87" s="160"/>
      <c r="I87" s="171"/>
      <c r="J87" s="181">
        <v>3000</v>
      </c>
      <c r="K87" s="169"/>
      <c r="L87" s="153">
        <v>3000</v>
      </c>
      <c r="M87" s="172">
        <v>3000</v>
      </c>
    </row>
    <row r="88" spans="1:15" x14ac:dyDescent="0.3">
      <c r="A88" s="165"/>
      <c r="B88" s="166"/>
      <c r="C88" s="186"/>
      <c r="E88" s="187"/>
      <c r="F88" s="160"/>
      <c r="G88" s="186"/>
      <c r="H88" s="160"/>
      <c r="I88" s="187"/>
      <c r="J88" s="174"/>
      <c r="K88" s="169"/>
      <c r="L88" s="160"/>
      <c r="M88" s="160"/>
    </row>
    <row r="89" spans="1:15" x14ac:dyDescent="0.3">
      <c r="A89" s="165"/>
      <c r="B89" s="164" t="s">
        <v>69</v>
      </c>
      <c r="C89" s="200">
        <f>C10+C13+C16+C28+C37+C45+C48+C56</f>
        <v>5965875.3499999996</v>
      </c>
      <c r="E89" s="201">
        <f>E10+E13+E16+E28+E37+E45+E48+E56</f>
        <v>5965875.3499999996</v>
      </c>
      <c r="F89" s="160"/>
      <c r="G89" s="200">
        <f>G10+G13+G16+G28+G37+G45+G48+G56</f>
        <v>5965875.3499999996</v>
      </c>
      <c r="H89" s="160"/>
      <c r="I89" s="201">
        <f>I10+I13+I16+I28+I37+I45+I48+I56</f>
        <v>5969632.3499999996</v>
      </c>
      <c r="J89" s="202">
        <f>J10+J13+J16+J28+J37+J45+J48+J56</f>
        <v>3521437.83</v>
      </c>
      <c r="K89" s="162">
        <f t="shared" si="3"/>
        <v>58.989191017768462</v>
      </c>
      <c r="L89" s="185"/>
      <c r="M89" s="197">
        <f>M56+M26+M8</f>
        <v>6066976.3499999996</v>
      </c>
      <c r="O89" s="179"/>
    </row>
    <row r="90" spans="1:15" x14ac:dyDescent="0.3">
      <c r="A90" s="165"/>
      <c r="B90" s="166"/>
      <c r="C90" s="189"/>
      <c r="E90" s="186"/>
      <c r="F90" s="160"/>
      <c r="G90" s="186"/>
      <c r="H90" s="160"/>
      <c r="I90" s="187"/>
      <c r="J90" s="174"/>
      <c r="K90" s="169"/>
      <c r="L90" s="160"/>
      <c r="M90" s="160"/>
      <c r="O90" s="179"/>
    </row>
    <row r="91" spans="1:15" x14ac:dyDescent="0.3">
      <c r="A91" s="182" t="s">
        <v>438</v>
      </c>
      <c r="B91" s="164"/>
      <c r="C91" s="203"/>
      <c r="E91" s="204"/>
      <c r="F91" s="160"/>
      <c r="G91" s="203"/>
      <c r="H91" s="160"/>
      <c r="I91" s="204"/>
      <c r="J91" s="174"/>
      <c r="K91" s="169"/>
      <c r="L91" s="160"/>
      <c r="M91" s="160"/>
    </row>
    <row r="92" spans="1:15" x14ac:dyDescent="0.3">
      <c r="A92" s="182"/>
      <c r="B92" s="164"/>
      <c r="C92" s="203"/>
      <c r="E92" s="204"/>
      <c r="F92" s="160"/>
      <c r="G92" s="203"/>
      <c r="H92" s="160"/>
      <c r="I92" s="204"/>
      <c r="J92" s="160"/>
      <c r="K92" s="169"/>
      <c r="L92" s="160"/>
      <c r="M92" s="160"/>
    </row>
    <row r="93" spans="1:15" ht="18.75" customHeight="1" x14ac:dyDescent="0.3">
      <c r="A93" s="205">
        <v>233</v>
      </c>
      <c r="B93" s="164" t="s">
        <v>70</v>
      </c>
      <c r="C93" s="175">
        <f>SUM(C94:C94)</f>
        <v>2000</v>
      </c>
      <c r="E93" s="176">
        <f>SUM(E94:E94)</f>
        <v>2000</v>
      </c>
      <c r="F93" s="160"/>
      <c r="G93" s="175">
        <f>SUM(G94:G94)</f>
        <v>2000</v>
      </c>
      <c r="H93" s="160"/>
      <c r="I93" s="176">
        <f>SUM(I94:I94)</f>
        <v>2000</v>
      </c>
      <c r="J93" s="206">
        <f>SUM(J94:J95)</f>
        <v>2944.9300000000003</v>
      </c>
      <c r="K93" s="162">
        <f t="shared" si="3"/>
        <v>147.24650000000003</v>
      </c>
      <c r="L93" s="185"/>
      <c r="M93" s="185">
        <f>SUM(M94:M95)</f>
        <v>4700</v>
      </c>
    </row>
    <row r="94" spans="1:15" ht="21.75" customHeight="1" x14ac:dyDescent="0.3">
      <c r="A94" s="165" t="s">
        <v>71</v>
      </c>
      <c r="B94" s="166" t="s">
        <v>70</v>
      </c>
      <c r="C94" s="170">
        <v>2000</v>
      </c>
      <c r="E94" s="171">
        <v>2000</v>
      </c>
      <c r="F94" s="160"/>
      <c r="G94" s="170">
        <v>2000</v>
      </c>
      <c r="H94" s="160"/>
      <c r="I94" s="171">
        <v>2000</v>
      </c>
      <c r="J94" s="207">
        <v>980</v>
      </c>
      <c r="K94" s="169"/>
      <c r="L94" s="160"/>
      <c r="M94" s="160">
        <v>2000</v>
      </c>
    </row>
    <row r="95" spans="1:15" ht="21.75" customHeight="1" x14ac:dyDescent="0.3">
      <c r="A95" s="165" t="s">
        <v>71</v>
      </c>
      <c r="B95" s="166" t="s">
        <v>427</v>
      </c>
      <c r="C95" s="170"/>
      <c r="E95" s="171"/>
      <c r="F95" s="160"/>
      <c r="G95" s="170"/>
      <c r="H95" s="160"/>
      <c r="I95" s="171"/>
      <c r="J95" s="207">
        <v>1964.93</v>
      </c>
      <c r="K95" s="169"/>
      <c r="L95" s="153">
        <v>2700</v>
      </c>
      <c r="M95" s="192">
        <f>L95</f>
        <v>2700</v>
      </c>
    </row>
    <row r="96" spans="1:15" x14ac:dyDescent="0.3">
      <c r="A96" s="195"/>
      <c r="B96" s="166"/>
      <c r="C96" s="170"/>
      <c r="E96" s="171"/>
      <c r="F96" s="160"/>
      <c r="G96" s="170"/>
      <c r="H96" s="160"/>
      <c r="I96" s="171"/>
      <c r="J96" s="160"/>
      <c r="K96" s="169"/>
      <c r="L96" s="160"/>
      <c r="M96" s="160"/>
    </row>
    <row r="97" spans="1:15" ht="18" customHeight="1" x14ac:dyDescent="0.3">
      <c r="A97" s="163">
        <v>322</v>
      </c>
      <c r="B97" s="164" t="s">
        <v>72</v>
      </c>
      <c r="C97" s="175">
        <f>SUM(C98:C99)</f>
        <v>836000</v>
      </c>
      <c r="E97" s="176">
        <f>SUM(E98:E99)</f>
        <v>836000</v>
      </c>
      <c r="F97" s="160"/>
      <c r="G97" s="175">
        <f>SUM(G98:G99)</f>
        <v>836000</v>
      </c>
      <c r="H97" s="160"/>
      <c r="I97" s="176">
        <f>SUM(I98:I99)</f>
        <v>836000</v>
      </c>
      <c r="J97" s="178">
        <f>SUM(J98:J99)</f>
        <v>0</v>
      </c>
      <c r="K97" s="169">
        <f t="shared" si="3"/>
        <v>0</v>
      </c>
      <c r="L97" s="185">
        <f>SUM(L98:L99)</f>
        <v>-220000</v>
      </c>
      <c r="M97" s="185">
        <f>SUM(M98:M100)</f>
        <v>616000</v>
      </c>
    </row>
    <row r="98" spans="1:15" ht="18.75" customHeight="1" x14ac:dyDescent="0.3">
      <c r="A98" s="195" t="s">
        <v>73</v>
      </c>
      <c r="B98" s="196" t="s">
        <v>74</v>
      </c>
      <c r="C98" s="170">
        <v>616000</v>
      </c>
      <c r="E98" s="171">
        <v>616000</v>
      </c>
      <c r="F98" s="160"/>
      <c r="G98" s="170">
        <v>616000</v>
      </c>
      <c r="H98" s="160"/>
      <c r="I98" s="171">
        <v>616000</v>
      </c>
      <c r="J98" s="160">
        <v>0</v>
      </c>
      <c r="K98" s="169">
        <f t="shared" si="3"/>
        <v>0</v>
      </c>
      <c r="L98" s="160"/>
      <c r="M98" s="160">
        <v>616000</v>
      </c>
    </row>
    <row r="99" spans="1:15" ht="19.5" customHeight="1" x14ac:dyDescent="0.3">
      <c r="A99" s="195" t="s">
        <v>73</v>
      </c>
      <c r="B99" s="196" t="s">
        <v>75</v>
      </c>
      <c r="C99" s="170">
        <v>220000</v>
      </c>
      <c r="E99" s="171">
        <v>220000</v>
      </c>
      <c r="F99" s="160"/>
      <c r="G99" s="170">
        <v>220000</v>
      </c>
      <c r="H99" s="160"/>
      <c r="I99" s="171">
        <v>220000</v>
      </c>
      <c r="J99" s="160">
        <v>0</v>
      </c>
      <c r="K99" s="169">
        <f t="shared" si="3"/>
        <v>0</v>
      </c>
      <c r="L99" s="153">
        <v>-220000</v>
      </c>
      <c r="M99" s="208">
        <f>L99+I99</f>
        <v>0</v>
      </c>
    </row>
    <row r="100" spans="1:15" x14ac:dyDescent="0.3">
      <c r="A100" s="195"/>
      <c r="B100" s="166"/>
      <c r="C100" s="170"/>
      <c r="E100" s="171"/>
      <c r="F100" s="160"/>
      <c r="G100" s="170"/>
      <c r="H100" s="160"/>
      <c r="I100" s="171"/>
      <c r="J100" s="160"/>
      <c r="K100" s="169"/>
      <c r="L100" s="160"/>
      <c r="M100" s="160"/>
    </row>
    <row r="101" spans="1:15" ht="18.75" customHeight="1" x14ac:dyDescent="0.3">
      <c r="A101" s="195"/>
      <c r="B101" s="164" t="s">
        <v>76</v>
      </c>
      <c r="C101" s="175">
        <f>C93+C97</f>
        <v>838000</v>
      </c>
      <c r="E101" s="176">
        <f>E93+E97</f>
        <v>838000</v>
      </c>
      <c r="F101" s="160"/>
      <c r="G101" s="175">
        <f>G93+G97</f>
        <v>838000</v>
      </c>
      <c r="H101" s="160"/>
      <c r="I101" s="176">
        <f>I93+I97</f>
        <v>838000</v>
      </c>
      <c r="J101" s="206">
        <f>J93+J97</f>
        <v>2944.9300000000003</v>
      </c>
      <c r="K101" s="209">
        <f t="shared" si="3"/>
        <v>0.35142362768496421</v>
      </c>
      <c r="L101" s="185"/>
      <c r="M101" s="185">
        <f>M93+M97</f>
        <v>620700</v>
      </c>
      <c r="O101" s="179"/>
    </row>
    <row r="102" spans="1:15" x14ac:dyDescent="0.3">
      <c r="A102" s="165"/>
      <c r="B102" s="166"/>
      <c r="E102" s="168"/>
      <c r="F102" s="160"/>
      <c r="G102" s="167"/>
      <c r="H102" s="160"/>
      <c r="I102" s="168"/>
      <c r="J102" s="160"/>
      <c r="K102" s="169"/>
      <c r="L102" s="160"/>
      <c r="M102" s="160"/>
    </row>
    <row r="103" spans="1:15" x14ac:dyDescent="0.3">
      <c r="A103" s="205" t="s">
        <v>77</v>
      </c>
      <c r="B103" s="166"/>
      <c r="E103" s="168"/>
      <c r="F103" s="160"/>
      <c r="G103" s="167"/>
      <c r="H103" s="160"/>
      <c r="I103" s="168"/>
      <c r="J103" s="160"/>
      <c r="K103" s="169"/>
      <c r="L103" s="160"/>
      <c r="M103" s="160"/>
    </row>
    <row r="104" spans="1:15" x14ac:dyDescent="0.3">
      <c r="A104" s="210" t="s">
        <v>78</v>
      </c>
      <c r="B104" s="164" t="s">
        <v>79</v>
      </c>
      <c r="C104" s="200">
        <f>C105+C106+C107+C158</f>
        <v>683739</v>
      </c>
      <c r="E104" s="201">
        <f>E105+E106+E107+E158</f>
        <v>685739</v>
      </c>
      <c r="F104" s="160"/>
      <c r="G104" s="200">
        <f>G105+G106+G107+G158</f>
        <v>685739</v>
      </c>
      <c r="H104" s="160"/>
      <c r="I104" s="201">
        <f>I105+I106+I107+I158</f>
        <v>660739</v>
      </c>
      <c r="J104" s="209">
        <f>J105+J106+J107+J158</f>
        <v>260999.37999999998</v>
      </c>
      <c r="K104" s="162">
        <f t="shared" si="3"/>
        <v>39.501131309034278</v>
      </c>
      <c r="L104" s="185"/>
      <c r="M104" s="211">
        <f>M105+M106+M107+M158</f>
        <v>655323</v>
      </c>
      <c r="N104" s="179"/>
    </row>
    <row r="105" spans="1:15" ht="18" customHeight="1" x14ac:dyDescent="0.3">
      <c r="A105" s="165" t="s">
        <v>80</v>
      </c>
      <c r="B105" s="166" t="s">
        <v>81</v>
      </c>
      <c r="C105" s="203">
        <v>303250</v>
      </c>
      <c r="E105" s="204">
        <v>303250</v>
      </c>
      <c r="F105" s="160"/>
      <c r="G105" s="203">
        <v>303250</v>
      </c>
      <c r="H105" s="160"/>
      <c r="I105" s="204">
        <v>303250</v>
      </c>
      <c r="J105" s="160">
        <v>130342.48</v>
      </c>
      <c r="K105" s="169">
        <f t="shared" si="3"/>
        <v>42.981856553998348</v>
      </c>
      <c r="L105" s="153">
        <v>-4146</v>
      </c>
      <c r="M105" s="212">
        <f>L105+I105</f>
        <v>299104</v>
      </c>
    </row>
    <row r="106" spans="1:15" ht="21.75" customHeight="1" x14ac:dyDescent="0.3">
      <c r="A106" s="165" t="s">
        <v>82</v>
      </c>
      <c r="B106" s="166" t="s">
        <v>83</v>
      </c>
      <c r="C106" s="203">
        <v>106704</v>
      </c>
      <c r="E106" s="204">
        <v>106704</v>
      </c>
      <c r="F106" s="160"/>
      <c r="G106" s="203">
        <v>106704</v>
      </c>
      <c r="H106" s="160"/>
      <c r="I106" s="204">
        <v>106704</v>
      </c>
      <c r="J106" s="160">
        <v>45433.67</v>
      </c>
      <c r="K106" s="169">
        <f t="shared" si="3"/>
        <v>42.579162917978707</v>
      </c>
      <c r="L106" s="153">
        <v>-1450</v>
      </c>
      <c r="M106" s="212">
        <f>L106+I106</f>
        <v>105254</v>
      </c>
    </row>
    <row r="107" spans="1:15" x14ac:dyDescent="0.3">
      <c r="A107" s="165" t="s">
        <v>84</v>
      </c>
      <c r="B107" s="166" t="s">
        <v>85</v>
      </c>
      <c r="C107" s="203">
        <f>SUM(C108:C156)</f>
        <v>270660</v>
      </c>
      <c r="E107" s="204">
        <f>SUM(E108:E156)</f>
        <v>272660</v>
      </c>
      <c r="F107" s="160"/>
      <c r="G107" s="203">
        <f>SUM(G108:G156)</f>
        <v>272660</v>
      </c>
      <c r="H107" s="160"/>
      <c r="I107" s="204">
        <f>SUM(I108:I156)</f>
        <v>247660</v>
      </c>
      <c r="J107" s="160">
        <f>SUM(J108:J156)</f>
        <v>83700.319999999992</v>
      </c>
      <c r="K107" s="169">
        <f t="shared" si="3"/>
        <v>33.796462892675436</v>
      </c>
      <c r="L107" s="153"/>
      <c r="M107" s="212">
        <f>SUM(M108:M156)</f>
        <v>247840</v>
      </c>
    </row>
    <row r="108" spans="1:15" ht="18.75" customHeight="1" x14ac:dyDescent="0.3">
      <c r="A108" s="165" t="s">
        <v>84</v>
      </c>
      <c r="B108" s="166" t="s">
        <v>86</v>
      </c>
      <c r="C108" s="203">
        <v>1200</v>
      </c>
      <c r="E108" s="204">
        <v>1200</v>
      </c>
      <c r="F108" s="160"/>
      <c r="G108" s="203">
        <v>1200</v>
      </c>
      <c r="H108" s="160"/>
      <c r="I108" s="204">
        <v>1200</v>
      </c>
      <c r="J108" s="173">
        <v>9.1999999999999993</v>
      </c>
      <c r="K108" s="169">
        <f t="shared" si="3"/>
        <v>0.76666666666666661</v>
      </c>
      <c r="L108" s="160"/>
      <c r="M108" s="212">
        <v>1200</v>
      </c>
    </row>
    <row r="109" spans="1:15" ht="16.5" customHeight="1" x14ac:dyDescent="0.3">
      <c r="A109" s="165" t="s">
        <v>84</v>
      </c>
      <c r="B109" s="166" t="s">
        <v>87</v>
      </c>
      <c r="C109" s="203">
        <v>2000</v>
      </c>
      <c r="E109" s="204">
        <v>2000</v>
      </c>
      <c r="F109" s="160"/>
      <c r="G109" s="203">
        <v>2000</v>
      </c>
      <c r="H109" s="160"/>
      <c r="I109" s="204">
        <v>2000</v>
      </c>
      <c r="J109" s="160">
        <v>0</v>
      </c>
      <c r="K109" s="169">
        <f t="shared" si="3"/>
        <v>0</v>
      </c>
      <c r="L109" s="160"/>
      <c r="M109" s="212">
        <v>2000</v>
      </c>
    </row>
    <row r="110" spans="1:15" ht="21" customHeight="1" x14ac:dyDescent="0.3">
      <c r="A110" s="165" t="s">
        <v>84</v>
      </c>
      <c r="B110" s="166" t="s">
        <v>88</v>
      </c>
      <c r="C110" s="203">
        <v>35000</v>
      </c>
      <c r="E110" s="204">
        <v>35000</v>
      </c>
      <c r="F110" s="160"/>
      <c r="G110" s="203">
        <v>35000</v>
      </c>
      <c r="H110" s="160"/>
      <c r="I110" s="204">
        <v>35000</v>
      </c>
      <c r="J110" s="160">
        <v>20218.43</v>
      </c>
      <c r="K110" s="169">
        <f t="shared" si="3"/>
        <v>57.766942857142858</v>
      </c>
      <c r="L110" s="160"/>
      <c r="M110" s="212">
        <v>35000</v>
      </c>
    </row>
    <row r="111" spans="1:15" x14ac:dyDescent="0.3">
      <c r="A111" s="165" t="s">
        <v>84</v>
      </c>
      <c r="B111" s="166" t="s">
        <v>89</v>
      </c>
      <c r="C111" s="203">
        <v>2000</v>
      </c>
      <c r="E111" s="204">
        <v>2000</v>
      </c>
      <c r="F111" s="160"/>
      <c r="G111" s="203">
        <v>2000</v>
      </c>
      <c r="H111" s="160"/>
      <c r="I111" s="204">
        <v>2000</v>
      </c>
      <c r="J111" s="160">
        <v>893.48</v>
      </c>
      <c r="K111" s="169">
        <f t="shared" si="3"/>
        <v>44.673999999999999</v>
      </c>
      <c r="L111" s="160"/>
      <c r="M111" s="212">
        <v>2000</v>
      </c>
    </row>
    <row r="112" spans="1:15" ht="16.5" customHeight="1" x14ac:dyDescent="0.3">
      <c r="A112" s="165" t="s">
        <v>84</v>
      </c>
      <c r="B112" s="166" t="s">
        <v>90</v>
      </c>
      <c r="C112" s="203">
        <v>20000</v>
      </c>
      <c r="E112" s="204">
        <v>20000</v>
      </c>
      <c r="F112" s="160"/>
      <c r="G112" s="203">
        <v>20000</v>
      </c>
      <c r="H112" s="160"/>
      <c r="I112" s="204">
        <v>20000</v>
      </c>
      <c r="J112" s="160">
        <v>8372.8799999999992</v>
      </c>
      <c r="K112" s="169">
        <f t="shared" si="3"/>
        <v>41.864399999999996</v>
      </c>
      <c r="L112" s="160"/>
      <c r="M112" s="212">
        <v>20000</v>
      </c>
    </row>
    <row r="113" spans="1:13" ht="18.75" customHeight="1" x14ac:dyDescent="0.3">
      <c r="A113" s="165" t="s">
        <v>84</v>
      </c>
      <c r="B113" s="166" t="s">
        <v>91</v>
      </c>
      <c r="C113" s="203">
        <v>110</v>
      </c>
      <c r="E113" s="204">
        <v>110</v>
      </c>
      <c r="F113" s="160"/>
      <c r="G113" s="203">
        <v>110</v>
      </c>
      <c r="H113" s="160"/>
      <c r="I113" s="204">
        <v>110</v>
      </c>
      <c r="J113" s="160">
        <v>109.42</v>
      </c>
      <c r="K113" s="169">
        <f t="shared" si="3"/>
        <v>99.472727272727283</v>
      </c>
      <c r="L113" s="160"/>
      <c r="M113" s="212">
        <v>110</v>
      </c>
    </row>
    <row r="114" spans="1:13" x14ac:dyDescent="0.3">
      <c r="A114" s="165" t="s">
        <v>84</v>
      </c>
      <c r="B114" s="166" t="s">
        <v>92</v>
      </c>
      <c r="C114" s="203">
        <v>2000</v>
      </c>
      <c r="E114" s="204">
        <v>2000</v>
      </c>
      <c r="F114" s="160"/>
      <c r="G114" s="203">
        <v>2000</v>
      </c>
      <c r="H114" s="160"/>
      <c r="I114" s="204">
        <v>2000</v>
      </c>
      <c r="J114" s="173">
        <v>690</v>
      </c>
      <c r="K114" s="169">
        <f t="shared" si="3"/>
        <v>34.5</v>
      </c>
      <c r="L114" s="160"/>
      <c r="M114" s="212">
        <v>2000</v>
      </c>
    </row>
    <row r="115" spans="1:13" x14ac:dyDescent="0.3">
      <c r="A115" s="165" t="s">
        <v>84</v>
      </c>
      <c r="B115" s="166" t="s">
        <v>93</v>
      </c>
      <c r="C115" s="203">
        <v>2000</v>
      </c>
      <c r="E115" s="204">
        <v>2000</v>
      </c>
      <c r="F115" s="160"/>
      <c r="G115" s="203">
        <v>2000</v>
      </c>
      <c r="H115" s="160"/>
      <c r="I115" s="204">
        <v>2000</v>
      </c>
      <c r="J115" s="160">
        <v>266.39</v>
      </c>
      <c r="K115" s="169">
        <f t="shared" si="3"/>
        <v>13.319499999999998</v>
      </c>
      <c r="L115" s="160"/>
      <c r="M115" s="212">
        <v>2000</v>
      </c>
    </row>
    <row r="116" spans="1:13" ht="20.25" customHeight="1" x14ac:dyDescent="0.3">
      <c r="A116" s="165" t="s">
        <v>84</v>
      </c>
      <c r="B116" s="166" t="s">
        <v>94</v>
      </c>
      <c r="C116" s="203">
        <v>100</v>
      </c>
      <c r="E116" s="204">
        <v>100</v>
      </c>
      <c r="F116" s="160"/>
      <c r="G116" s="203">
        <v>100</v>
      </c>
      <c r="H116" s="160"/>
      <c r="I116" s="204">
        <v>100</v>
      </c>
      <c r="J116" s="160">
        <v>0</v>
      </c>
      <c r="K116" s="169">
        <f t="shared" si="3"/>
        <v>0</v>
      </c>
      <c r="L116" s="160"/>
      <c r="M116" s="212">
        <v>100</v>
      </c>
    </row>
    <row r="117" spans="1:13" ht="16.5" customHeight="1" x14ac:dyDescent="0.3">
      <c r="A117" s="165" t="s">
        <v>84</v>
      </c>
      <c r="B117" s="166" t="s">
        <v>95</v>
      </c>
      <c r="C117" s="203">
        <v>1000</v>
      </c>
      <c r="E117" s="204">
        <v>1000</v>
      </c>
      <c r="F117" s="160"/>
      <c r="G117" s="203">
        <v>1000</v>
      </c>
      <c r="H117" s="160"/>
      <c r="I117" s="204">
        <v>1000</v>
      </c>
      <c r="J117" s="160">
        <v>0</v>
      </c>
      <c r="K117" s="169">
        <f t="shared" si="3"/>
        <v>0</v>
      </c>
      <c r="L117" s="160"/>
      <c r="M117" s="212">
        <v>1000</v>
      </c>
    </row>
    <row r="118" spans="1:13" ht="18.75" customHeight="1" x14ac:dyDescent="0.3">
      <c r="A118" s="165" t="s">
        <v>84</v>
      </c>
      <c r="B118" s="166" t="s">
        <v>96</v>
      </c>
      <c r="C118" s="203">
        <v>100</v>
      </c>
      <c r="E118" s="204">
        <v>100</v>
      </c>
      <c r="F118" s="160"/>
      <c r="G118" s="203">
        <v>100</v>
      </c>
      <c r="H118" s="160"/>
      <c r="I118" s="204">
        <v>100</v>
      </c>
      <c r="J118" s="160">
        <v>0</v>
      </c>
      <c r="K118" s="169">
        <f t="shared" si="3"/>
        <v>0</v>
      </c>
      <c r="L118" s="160"/>
      <c r="M118" s="212">
        <v>100</v>
      </c>
    </row>
    <row r="119" spans="1:13" ht="16.5" customHeight="1" x14ac:dyDescent="0.3">
      <c r="A119" s="165" t="s">
        <v>84</v>
      </c>
      <c r="B119" s="166" t="s">
        <v>97</v>
      </c>
      <c r="C119" s="203">
        <v>8500</v>
      </c>
      <c r="E119" s="204">
        <v>8500</v>
      </c>
      <c r="F119" s="160"/>
      <c r="G119" s="203">
        <v>8500</v>
      </c>
      <c r="H119" s="160"/>
      <c r="I119" s="204">
        <v>8500</v>
      </c>
      <c r="J119" s="160">
        <v>2653.73</v>
      </c>
      <c r="K119" s="169">
        <f t="shared" si="3"/>
        <v>31.220352941176472</v>
      </c>
      <c r="L119" s="160"/>
      <c r="M119" s="212">
        <v>8500</v>
      </c>
    </row>
    <row r="120" spans="1:13" x14ac:dyDescent="0.3">
      <c r="A120" s="165" t="s">
        <v>84</v>
      </c>
      <c r="B120" s="166" t="s">
        <v>98</v>
      </c>
      <c r="C120" s="203">
        <v>1000</v>
      </c>
      <c r="E120" s="204">
        <v>1000</v>
      </c>
      <c r="F120" s="160"/>
      <c r="G120" s="203">
        <v>1000</v>
      </c>
      <c r="H120" s="160"/>
      <c r="I120" s="204">
        <v>1000</v>
      </c>
      <c r="J120" s="160">
        <v>0</v>
      </c>
      <c r="K120" s="169">
        <f t="shared" si="3"/>
        <v>0</v>
      </c>
      <c r="L120" s="160"/>
      <c r="M120" s="212">
        <v>1000</v>
      </c>
    </row>
    <row r="121" spans="1:13" ht="21.75" customHeight="1" x14ac:dyDescent="0.3">
      <c r="A121" s="165" t="s">
        <v>84</v>
      </c>
      <c r="B121" s="166" t="s">
        <v>99</v>
      </c>
      <c r="C121" s="203">
        <v>2200</v>
      </c>
      <c r="E121" s="204">
        <v>2200</v>
      </c>
      <c r="F121" s="160"/>
      <c r="G121" s="203">
        <v>2200</v>
      </c>
      <c r="H121" s="160"/>
      <c r="I121" s="204">
        <v>2200</v>
      </c>
      <c r="J121" s="160">
        <v>257.36</v>
      </c>
      <c r="K121" s="169">
        <f t="shared" si="3"/>
        <v>11.698181818181819</v>
      </c>
      <c r="L121" s="160"/>
      <c r="M121" s="212">
        <v>2200</v>
      </c>
    </row>
    <row r="122" spans="1:13" x14ac:dyDescent="0.3">
      <c r="A122" s="165" t="s">
        <v>84</v>
      </c>
      <c r="B122" s="166" t="s">
        <v>100</v>
      </c>
      <c r="C122" s="203">
        <v>4500</v>
      </c>
      <c r="E122" s="204">
        <v>4500</v>
      </c>
      <c r="F122" s="160"/>
      <c r="G122" s="203">
        <v>4500</v>
      </c>
      <c r="H122" s="160"/>
      <c r="I122" s="204">
        <v>4500</v>
      </c>
      <c r="J122" s="173">
        <v>2148.8000000000002</v>
      </c>
      <c r="K122" s="169">
        <f t="shared" si="3"/>
        <v>47.751111111111115</v>
      </c>
      <c r="L122" s="160"/>
      <c r="M122" s="212">
        <v>4500</v>
      </c>
    </row>
    <row r="123" spans="1:13" ht="18" customHeight="1" x14ac:dyDescent="0.3">
      <c r="A123" s="165" t="s">
        <v>84</v>
      </c>
      <c r="B123" s="166" t="s">
        <v>101</v>
      </c>
      <c r="C123" s="203">
        <v>300</v>
      </c>
      <c r="E123" s="204">
        <v>300</v>
      </c>
      <c r="F123" s="160"/>
      <c r="G123" s="203">
        <v>300</v>
      </c>
      <c r="H123" s="160"/>
      <c r="I123" s="204">
        <v>300</v>
      </c>
      <c r="J123" s="173">
        <v>602.4</v>
      </c>
      <c r="K123" s="169">
        <f t="shared" si="3"/>
        <v>200.8</v>
      </c>
      <c r="L123" s="153">
        <v>350</v>
      </c>
      <c r="M123" s="212">
        <f>L123+I123</f>
        <v>650</v>
      </c>
    </row>
    <row r="124" spans="1:13" ht="18.75" customHeight="1" x14ac:dyDescent="0.3">
      <c r="A124" s="165" t="s">
        <v>84</v>
      </c>
      <c r="B124" s="166" t="s">
        <v>102</v>
      </c>
      <c r="C124" s="203">
        <v>6700</v>
      </c>
      <c r="E124" s="204">
        <v>6700</v>
      </c>
      <c r="F124" s="160"/>
      <c r="G124" s="203">
        <v>6700</v>
      </c>
      <c r="H124" s="160"/>
      <c r="I124" s="204">
        <v>6700</v>
      </c>
      <c r="J124" s="160">
        <v>1261.1300000000001</v>
      </c>
      <c r="K124" s="169">
        <f t="shared" si="3"/>
        <v>18.822835820895524</v>
      </c>
      <c r="L124" s="160"/>
      <c r="M124" s="212">
        <v>6700</v>
      </c>
    </row>
    <row r="125" spans="1:13" ht="19.5" customHeight="1" x14ac:dyDescent="0.3">
      <c r="A125" s="165" t="s">
        <v>84</v>
      </c>
      <c r="B125" s="166" t="s">
        <v>103</v>
      </c>
      <c r="C125" s="203">
        <v>2500</v>
      </c>
      <c r="E125" s="204">
        <v>2500</v>
      </c>
      <c r="F125" s="160"/>
      <c r="G125" s="203">
        <v>2500</v>
      </c>
      <c r="H125" s="160"/>
      <c r="I125" s="204">
        <v>2500</v>
      </c>
      <c r="J125" s="160">
        <v>1474.07</v>
      </c>
      <c r="K125" s="169">
        <f t="shared" si="3"/>
        <v>58.962799999999994</v>
      </c>
      <c r="L125" s="160"/>
      <c r="M125" s="212">
        <v>2500</v>
      </c>
    </row>
    <row r="126" spans="1:13" ht="19.5" customHeight="1" x14ac:dyDescent="0.3">
      <c r="A126" s="165" t="s">
        <v>84</v>
      </c>
      <c r="B126" s="166" t="s">
        <v>104</v>
      </c>
      <c r="C126" s="203">
        <v>1400</v>
      </c>
      <c r="E126" s="204">
        <v>1400</v>
      </c>
      <c r="F126" s="160"/>
      <c r="G126" s="203">
        <v>1400</v>
      </c>
      <c r="H126" s="160"/>
      <c r="I126" s="204">
        <v>1400</v>
      </c>
      <c r="J126" s="160">
        <v>0</v>
      </c>
      <c r="K126" s="169">
        <f t="shared" si="3"/>
        <v>0</v>
      </c>
      <c r="L126" s="160"/>
      <c r="M126" s="212">
        <v>1400</v>
      </c>
    </row>
    <row r="127" spans="1:13" ht="21" customHeight="1" x14ac:dyDescent="0.3">
      <c r="A127" s="165" t="s">
        <v>84</v>
      </c>
      <c r="B127" s="166" t="s">
        <v>105</v>
      </c>
      <c r="C127" s="203">
        <v>100</v>
      </c>
      <c r="E127" s="204">
        <v>100</v>
      </c>
      <c r="F127" s="160"/>
      <c r="G127" s="203">
        <v>100</v>
      </c>
      <c r="H127" s="160"/>
      <c r="I127" s="204">
        <v>100</v>
      </c>
      <c r="J127" s="160">
        <v>0</v>
      </c>
      <c r="K127" s="169">
        <f t="shared" si="3"/>
        <v>0</v>
      </c>
      <c r="L127" s="160"/>
      <c r="M127" s="212">
        <v>100</v>
      </c>
    </row>
    <row r="128" spans="1:13" x14ac:dyDescent="0.3">
      <c r="A128" s="165" t="s">
        <v>84</v>
      </c>
      <c r="B128" s="166" t="s">
        <v>106</v>
      </c>
      <c r="C128" s="203">
        <v>300</v>
      </c>
      <c r="E128" s="204">
        <v>300</v>
      </c>
      <c r="F128" s="160"/>
      <c r="G128" s="203">
        <v>300</v>
      </c>
      <c r="H128" s="160"/>
      <c r="I128" s="204">
        <v>300</v>
      </c>
      <c r="J128" s="173">
        <v>14</v>
      </c>
      <c r="K128" s="169">
        <f t="shared" si="3"/>
        <v>4.666666666666667</v>
      </c>
      <c r="L128" s="160"/>
      <c r="M128" s="212">
        <v>300</v>
      </c>
    </row>
    <row r="129" spans="1:13" ht="18" customHeight="1" x14ac:dyDescent="0.3">
      <c r="A129" s="165" t="s">
        <v>84</v>
      </c>
      <c r="B129" s="166" t="s">
        <v>107</v>
      </c>
      <c r="C129" s="203">
        <v>500</v>
      </c>
      <c r="E129" s="204">
        <v>500</v>
      </c>
      <c r="F129" s="160"/>
      <c r="G129" s="203">
        <v>500</v>
      </c>
      <c r="H129" s="160"/>
      <c r="I129" s="204">
        <v>500</v>
      </c>
      <c r="J129" s="160">
        <v>0</v>
      </c>
      <c r="K129" s="169">
        <f t="shared" si="3"/>
        <v>0</v>
      </c>
      <c r="L129" s="160"/>
      <c r="M129" s="212">
        <v>500</v>
      </c>
    </row>
    <row r="130" spans="1:13" ht="18" customHeight="1" x14ac:dyDescent="0.3">
      <c r="A130" s="165" t="s">
        <v>84</v>
      </c>
      <c r="B130" s="166" t="s">
        <v>108</v>
      </c>
      <c r="C130" s="203">
        <v>50</v>
      </c>
      <c r="E130" s="204">
        <v>50</v>
      </c>
      <c r="F130" s="160"/>
      <c r="G130" s="203">
        <v>50</v>
      </c>
      <c r="H130" s="160"/>
      <c r="I130" s="204">
        <v>50</v>
      </c>
      <c r="J130" s="160">
        <v>0</v>
      </c>
      <c r="K130" s="169">
        <f t="shared" si="3"/>
        <v>0</v>
      </c>
      <c r="L130" s="160"/>
      <c r="M130" s="212">
        <v>50</v>
      </c>
    </row>
    <row r="131" spans="1:13" ht="20.25" customHeight="1" x14ac:dyDescent="0.3">
      <c r="A131" s="165" t="s">
        <v>84</v>
      </c>
      <c r="B131" s="166" t="s">
        <v>109</v>
      </c>
      <c r="C131" s="203">
        <v>10000</v>
      </c>
      <c r="E131" s="204">
        <v>10000</v>
      </c>
      <c r="F131" s="160"/>
      <c r="G131" s="203">
        <v>10000</v>
      </c>
      <c r="H131" s="160"/>
      <c r="I131" s="204">
        <v>10000</v>
      </c>
      <c r="J131" s="160">
        <v>7579.04</v>
      </c>
      <c r="K131" s="169">
        <f t="shared" si="3"/>
        <v>75.790400000000005</v>
      </c>
      <c r="L131" s="160"/>
      <c r="M131" s="212">
        <v>10000</v>
      </c>
    </row>
    <row r="132" spans="1:13" ht="19.5" customHeight="1" x14ac:dyDescent="0.3">
      <c r="A132" s="165" t="s">
        <v>84</v>
      </c>
      <c r="B132" s="166" t="s">
        <v>110</v>
      </c>
      <c r="C132" s="203">
        <v>100</v>
      </c>
      <c r="E132" s="204">
        <v>100</v>
      </c>
      <c r="F132" s="160"/>
      <c r="G132" s="203">
        <v>100</v>
      </c>
      <c r="H132" s="160"/>
      <c r="I132" s="204">
        <v>100</v>
      </c>
      <c r="J132" s="173">
        <v>102</v>
      </c>
      <c r="K132" s="169">
        <f t="shared" si="3"/>
        <v>102</v>
      </c>
      <c r="L132" s="160"/>
      <c r="M132" s="212">
        <v>100</v>
      </c>
    </row>
    <row r="133" spans="1:13" ht="17.25" customHeight="1" x14ac:dyDescent="0.3">
      <c r="A133" s="165" t="s">
        <v>84</v>
      </c>
      <c r="B133" s="166" t="s">
        <v>111</v>
      </c>
      <c r="C133" s="203">
        <v>100</v>
      </c>
      <c r="E133" s="204">
        <v>100</v>
      </c>
      <c r="F133" s="160"/>
      <c r="G133" s="203">
        <v>100</v>
      </c>
      <c r="H133" s="160"/>
      <c r="I133" s="204">
        <v>100</v>
      </c>
      <c r="J133" s="160">
        <v>0</v>
      </c>
      <c r="K133" s="169">
        <f t="shared" si="3"/>
        <v>0</v>
      </c>
      <c r="L133" s="160"/>
      <c r="M133" s="212">
        <v>100</v>
      </c>
    </row>
    <row r="134" spans="1:13" x14ac:dyDescent="0.3">
      <c r="A134" s="165" t="s">
        <v>84</v>
      </c>
      <c r="B134" s="166" t="s">
        <v>112</v>
      </c>
      <c r="C134" s="203">
        <v>40000</v>
      </c>
      <c r="D134" s="153">
        <v>2000</v>
      </c>
      <c r="E134" s="204">
        <f>D134+C134</f>
        <v>42000</v>
      </c>
      <c r="F134" s="160"/>
      <c r="G134" s="203">
        <f>F134+E134</f>
        <v>42000</v>
      </c>
      <c r="H134" s="153">
        <v>-25000</v>
      </c>
      <c r="I134" s="204">
        <f>H134+G134</f>
        <v>17000</v>
      </c>
      <c r="J134" s="160">
        <v>489.85</v>
      </c>
      <c r="K134" s="169">
        <f t="shared" si="3"/>
        <v>2.8814705882352944</v>
      </c>
      <c r="L134" s="160"/>
      <c r="M134" s="212">
        <v>17000</v>
      </c>
    </row>
    <row r="135" spans="1:13" ht="18.75" customHeight="1" x14ac:dyDescent="0.3">
      <c r="A135" s="165" t="s">
        <v>84</v>
      </c>
      <c r="B135" s="166" t="s">
        <v>113</v>
      </c>
      <c r="C135" s="203">
        <v>500</v>
      </c>
      <c r="E135" s="204">
        <v>500</v>
      </c>
      <c r="F135" s="160"/>
      <c r="G135" s="203">
        <v>500</v>
      </c>
      <c r="H135" s="160"/>
      <c r="I135" s="204">
        <v>500</v>
      </c>
      <c r="J135" s="160">
        <v>0</v>
      </c>
      <c r="K135" s="169">
        <f t="shared" si="3"/>
        <v>0</v>
      </c>
      <c r="L135" s="160"/>
      <c r="M135" s="212">
        <v>500</v>
      </c>
    </row>
    <row r="136" spans="1:13" ht="18.75" customHeight="1" x14ac:dyDescent="0.3">
      <c r="A136" s="165" t="s">
        <v>84</v>
      </c>
      <c r="B136" s="166" t="s">
        <v>114</v>
      </c>
      <c r="C136" s="203">
        <v>3000</v>
      </c>
      <c r="E136" s="204">
        <v>3000</v>
      </c>
      <c r="F136" s="160"/>
      <c r="G136" s="203">
        <v>3000</v>
      </c>
      <c r="H136" s="160"/>
      <c r="I136" s="204">
        <v>3000</v>
      </c>
      <c r="J136" s="160">
        <v>766.57</v>
      </c>
      <c r="K136" s="169">
        <f t="shared" si="3"/>
        <v>25.552333333333333</v>
      </c>
      <c r="L136" s="160"/>
      <c r="M136" s="212">
        <v>3000</v>
      </c>
    </row>
    <row r="137" spans="1:13" ht="21" customHeight="1" x14ac:dyDescent="0.3">
      <c r="A137" s="165" t="s">
        <v>84</v>
      </c>
      <c r="B137" s="166" t="s">
        <v>115</v>
      </c>
      <c r="C137" s="203">
        <v>3400</v>
      </c>
      <c r="E137" s="204">
        <v>3400</v>
      </c>
      <c r="F137" s="160"/>
      <c r="G137" s="203">
        <v>3400</v>
      </c>
      <c r="H137" s="160"/>
      <c r="I137" s="204">
        <v>3400</v>
      </c>
      <c r="J137" s="160">
        <v>1112.49</v>
      </c>
      <c r="K137" s="169">
        <f t="shared" ref="K137:K199" si="4">J137/I137*100</f>
        <v>32.720294117647057</v>
      </c>
      <c r="L137" s="160"/>
      <c r="M137" s="212">
        <v>3400</v>
      </c>
    </row>
    <row r="138" spans="1:13" ht="21" customHeight="1" x14ac:dyDescent="0.3">
      <c r="A138" s="165" t="s">
        <v>84</v>
      </c>
      <c r="B138" s="166" t="s">
        <v>116</v>
      </c>
      <c r="C138" s="203">
        <v>1800</v>
      </c>
      <c r="E138" s="204">
        <v>1800</v>
      </c>
      <c r="F138" s="160"/>
      <c r="G138" s="203">
        <v>1800</v>
      </c>
      <c r="H138" s="160"/>
      <c r="I138" s="204">
        <v>1800</v>
      </c>
      <c r="J138" s="160">
        <v>0</v>
      </c>
      <c r="K138" s="169">
        <f t="shared" si="4"/>
        <v>0</v>
      </c>
      <c r="L138" s="160"/>
      <c r="M138" s="212">
        <v>1800</v>
      </c>
    </row>
    <row r="139" spans="1:13" ht="21" customHeight="1" x14ac:dyDescent="0.3">
      <c r="A139" s="165" t="s">
        <v>84</v>
      </c>
      <c r="B139" s="166" t="s">
        <v>117</v>
      </c>
      <c r="C139" s="203">
        <v>2500</v>
      </c>
      <c r="E139" s="204">
        <v>2500</v>
      </c>
      <c r="F139" s="160"/>
      <c r="G139" s="203">
        <v>2500</v>
      </c>
      <c r="H139" s="160"/>
      <c r="I139" s="204">
        <v>2500</v>
      </c>
      <c r="J139" s="173">
        <v>540</v>
      </c>
      <c r="K139" s="169">
        <f t="shared" si="4"/>
        <v>21.6</v>
      </c>
      <c r="L139" s="160"/>
      <c r="M139" s="212">
        <v>2500</v>
      </c>
    </row>
    <row r="140" spans="1:13" x14ac:dyDescent="0.3">
      <c r="A140" s="165" t="s">
        <v>84</v>
      </c>
      <c r="B140" s="166" t="s">
        <v>118</v>
      </c>
      <c r="C140" s="203">
        <v>300</v>
      </c>
      <c r="E140" s="204">
        <v>300</v>
      </c>
      <c r="F140" s="160"/>
      <c r="G140" s="203">
        <v>300</v>
      </c>
      <c r="H140" s="160"/>
      <c r="I140" s="204">
        <v>300</v>
      </c>
      <c r="J140" s="160">
        <v>0</v>
      </c>
      <c r="K140" s="169">
        <f t="shared" si="4"/>
        <v>0</v>
      </c>
      <c r="L140" s="160"/>
      <c r="M140" s="212">
        <v>300</v>
      </c>
    </row>
    <row r="141" spans="1:13" ht="18" customHeight="1" x14ac:dyDescent="0.3">
      <c r="A141" s="165" t="s">
        <v>84</v>
      </c>
      <c r="B141" s="166" t="s">
        <v>119</v>
      </c>
      <c r="C141" s="203">
        <v>15000</v>
      </c>
      <c r="E141" s="204">
        <v>15000</v>
      </c>
      <c r="F141" s="160"/>
      <c r="G141" s="203">
        <v>15000</v>
      </c>
      <c r="H141" s="160"/>
      <c r="I141" s="204">
        <v>15000</v>
      </c>
      <c r="J141" s="160">
        <v>8807.84</v>
      </c>
      <c r="K141" s="169">
        <f t="shared" si="4"/>
        <v>58.718933333333332</v>
      </c>
      <c r="L141" s="160"/>
      <c r="M141" s="212">
        <v>15000</v>
      </c>
    </row>
    <row r="142" spans="1:13" ht="16.5" customHeight="1" x14ac:dyDescent="0.3">
      <c r="A142" s="165" t="s">
        <v>84</v>
      </c>
      <c r="B142" s="166" t="s">
        <v>120</v>
      </c>
      <c r="C142" s="203">
        <v>4500</v>
      </c>
      <c r="E142" s="204">
        <v>4500</v>
      </c>
      <c r="F142" s="160"/>
      <c r="G142" s="203">
        <v>4500</v>
      </c>
      <c r="H142" s="160"/>
      <c r="I142" s="204">
        <v>4500</v>
      </c>
      <c r="J142" s="160">
        <v>258.92</v>
      </c>
      <c r="K142" s="169">
        <f t="shared" si="4"/>
        <v>5.7537777777777777</v>
      </c>
      <c r="L142" s="160"/>
      <c r="M142" s="212">
        <v>4500</v>
      </c>
    </row>
    <row r="143" spans="1:13" ht="18.75" customHeight="1" x14ac:dyDescent="0.3">
      <c r="A143" s="165" t="s">
        <v>84</v>
      </c>
      <c r="B143" s="166" t="s">
        <v>121</v>
      </c>
      <c r="C143" s="203">
        <v>5000</v>
      </c>
      <c r="E143" s="204">
        <v>5000</v>
      </c>
      <c r="F143" s="160"/>
      <c r="G143" s="203">
        <v>5000</v>
      </c>
      <c r="H143" s="160"/>
      <c r="I143" s="204">
        <v>5000</v>
      </c>
      <c r="J143" s="160">
        <v>0</v>
      </c>
      <c r="K143" s="169">
        <f t="shared" si="4"/>
        <v>0</v>
      </c>
      <c r="L143" s="160"/>
      <c r="M143" s="212">
        <v>5000</v>
      </c>
    </row>
    <row r="144" spans="1:13" ht="17.25" customHeight="1" x14ac:dyDescent="0.3">
      <c r="A144" s="165" t="s">
        <v>84</v>
      </c>
      <c r="B144" s="166" t="s">
        <v>122</v>
      </c>
      <c r="C144" s="203">
        <v>31400</v>
      </c>
      <c r="E144" s="204">
        <v>31400</v>
      </c>
      <c r="F144" s="160"/>
      <c r="G144" s="203">
        <v>31400</v>
      </c>
      <c r="H144" s="160"/>
      <c r="I144" s="204">
        <v>31400</v>
      </c>
      <c r="J144" s="160">
        <v>0</v>
      </c>
      <c r="K144" s="169">
        <f t="shared" si="4"/>
        <v>0</v>
      </c>
      <c r="L144" s="160"/>
      <c r="M144" s="212">
        <v>31400</v>
      </c>
    </row>
    <row r="145" spans="1:13" ht="17.25" customHeight="1" x14ac:dyDescent="0.3">
      <c r="A145" s="165" t="s">
        <v>84</v>
      </c>
      <c r="B145" s="166" t="s">
        <v>123</v>
      </c>
      <c r="C145" s="203">
        <v>3000</v>
      </c>
      <c r="E145" s="204">
        <v>3000</v>
      </c>
      <c r="F145" s="160"/>
      <c r="G145" s="203">
        <v>3000</v>
      </c>
      <c r="H145" s="160"/>
      <c r="I145" s="204">
        <v>3000</v>
      </c>
      <c r="J145" s="160">
        <v>1787.19</v>
      </c>
      <c r="K145" s="169">
        <f t="shared" si="4"/>
        <v>59.573</v>
      </c>
      <c r="L145" s="160"/>
      <c r="M145" s="212">
        <v>3000</v>
      </c>
    </row>
    <row r="146" spans="1:13" ht="15" customHeight="1" x14ac:dyDescent="0.3">
      <c r="A146" s="165" t="s">
        <v>84</v>
      </c>
      <c r="B146" s="166" t="s">
        <v>124</v>
      </c>
      <c r="C146" s="203">
        <v>200</v>
      </c>
      <c r="E146" s="204">
        <v>200</v>
      </c>
      <c r="F146" s="160"/>
      <c r="G146" s="203">
        <v>200</v>
      </c>
      <c r="H146" s="160"/>
      <c r="I146" s="204">
        <v>200</v>
      </c>
      <c r="J146" s="160">
        <v>0</v>
      </c>
      <c r="K146" s="169">
        <f t="shared" si="4"/>
        <v>0</v>
      </c>
      <c r="L146" s="160"/>
      <c r="M146" s="212">
        <v>200</v>
      </c>
    </row>
    <row r="147" spans="1:13" ht="15.75" customHeight="1" x14ac:dyDescent="0.3">
      <c r="A147" s="165" t="s">
        <v>84</v>
      </c>
      <c r="B147" s="166" t="s">
        <v>125</v>
      </c>
      <c r="C147" s="203">
        <v>2000</v>
      </c>
      <c r="E147" s="204">
        <v>2000</v>
      </c>
      <c r="F147" s="160"/>
      <c r="G147" s="203">
        <v>2000</v>
      </c>
      <c r="H147" s="160"/>
      <c r="I147" s="204">
        <v>2000</v>
      </c>
      <c r="J147" s="160">
        <v>0</v>
      </c>
      <c r="K147" s="169">
        <f t="shared" si="4"/>
        <v>0</v>
      </c>
      <c r="L147" s="160"/>
      <c r="M147" s="212">
        <v>2000</v>
      </c>
    </row>
    <row r="148" spans="1:13" ht="15.75" customHeight="1" x14ac:dyDescent="0.3">
      <c r="A148" s="165" t="s">
        <v>84</v>
      </c>
      <c r="B148" s="166" t="s">
        <v>126</v>
      </c>
      <c r="C148" s="203">
        <v>500</v>
      </c>
      <c r="E148" s="204">
        <v>500</v>
      </c>
      <c r="F148" s="160"/>
      <c r="G148" s="203">
        <v>500</v>
      </c>
      <c r="H148" s="160"/>
      <c r="I148" s="204">
        <v>500</v>
      </c>
      <c r="J148" s="160">
        <v>4.87</v>
      </c>
      <c r="K148" s="169">
        <f t="shared" si="4"/>
        <v>0.97400000000000009</v>
      </c>
      <c r="L148" s="160"/>
      <c r="M148" s="212">
        <v>500</v>
      </c>
    </row>
    <row r="149" spans="1:13" ht="17.25" customHeight="1" x14ac:dyDescent="0.3">
      <c r="A149" s="165" t="s">
        <v>84</v>
      </c>
      <c r="B149" s="166" t="s">
        <v>127</v>
      </c>
      <c r="C149" s="203">
        <v>11000</v>
      </c>
      <c r="E149" s="204">
        <v>11000</v>
      </c>
      <c r="F149" s="160"/>
      <c r="G149" s="203">
        <v>11000</v>
      </c>
      <c r="H149" s="160"/>
      <c r="I149" s="204">
        <v>11000</v>
      </c>
      <c r="J149" s="160">
        <v>6009.54</v>
      </c>
      <c r="K149" s="169">
        <f t="shared" si="4"/>
        <v>54.632181818181813</v>
      </c>
      <c r="L149" s="153">
        <v>-170</v>
      </c>
      <c r="M149" s="212">
        <f>L149+I149</f>
        <v>10830</v>
      </c>
    </row>
    <row r="150" spans="1:13" ht="20.25" customHeight="1" x14ac:dyDescent="0.3">
      <c r="A150" s="165" t="s">
        <v>84</v>
      </c>
      <c r="B150" s="166" t="s">
        <v>128</v>
      </c>
      <c r="C150" s="203">
        <v>20000</v>
      </c>
      <c r="E150" s="204">
        <v>20000</v>
      </c>
      <c r="F150" s="160"/>
      <c r="G150" s="203">
        <v>20000</v>
      </c>
      <c r="H150" s="160"/>
      <c r="I150" s="204">
        <v>20000</v>
      </c>
      <c r="J150" s="160">
        <v>7970.94</v>
      </c>
      <c r="K150" s="169">
        <f t="shared" si="4"/>
        <v>39.854700000000001</v>
      </c>
      <c r="L150" s="160"/>
      <c r="M150" s="212">
        <v>20000</v>
      </c>
    </row>
    <row r="151" spans="1:13" ht="16.5" customHeight="1" x14ac:dyDescent="0.3">
      <c r="A151" s="165" t="s">
        <v>84</v>
      </c>
      <c r="B151" s="166" t="s">
        <v>129</v>
      </c>
      <c r="C151" s="203">
        <v>2300</v>
      </c>
      <c r="E151" s="204">
        <v>2300</v>
      </c>
      <c r="F151" s="160"/>
      <c r="G151" s="203">
        <v>2300</v>
      </c>
      <c r="H151" s="160"/>
      <c r="I151" s="204">
        <v>2300</v>
      </c>
      <c r="J151" s="160">
        <v>1383.54</v>
      </c>
      <c r="K151" s="169">
        <f t="shared" si="4"/>
        <v>60.153913043478255</v>
      </c>
      <c r="L151" s="160"/>
      <c r="M151" s="212">
        <v>2300</v>
      </c>
    </row>
    <row r="152" spans="1:13" ht="16.5" customHeight="1" x14ac:dyDescent="0.3">
      <c r="A152" s="165" t="s">
        <v>84</v>
      </c>
      <c r="B152" s="166" t="s">
        <v>130</v>
      </c>
      <c r="C152" s="203">
        <v>2000</v>
      </c>
      <c r="E152" s="204">
        <v>2000</v>
      </c>
      <c r="F152" s="160"/>
      <c r="G152" s="203">
        <v>2000</v>
      </c>
      <c r="H152" s="160"/>
      <c r="I152" s="204">
        <v>2000</v>
      </c>
      <c r="J152" s="160">
        <v>33.5</v>
      </c>
      <c r="K152" s="169">
        <f t="shared" si="4"/>
        <v>1.675</v>
      </c>
      <c r="L152" s="160"/>
      <c r="M152" s="212">
        <v>2000</v>
      </c>
    </row>
    <row r="153" spans="1:13" ht="18.75" customHeight="1" x14ac:dyDescent="0.3">
      <c r="A153" s="165" t="s">
        <v>84</v>
      </c>
      <c r="B153" s="166" t="s">
        <v>131</v>
      </c>
      <c r="C153" s="203">
        <v>5500</v>
      </c>
      <c r="E153" s="204">
        <v>5500</v>
      </c>
      <c r="F153" s="160"/>
      <c r="G153" s="203">
        <v>5500</v>
      </c>
      <c r="H153" s="160"/>
      <c r="I153" s="204">
        <v>5500</v>
      </c>
      <c r="J153" s="160">
        <v>0</v>
      </c>
      <c r="K153" s="169">
        <f t="shared" si="4"/>
        <v>0</v>
      </c>
      <c r="L153" s="160"/>
      <c r="M153" s="212">
        <v>5500</v>
      </c>
    </row>
    <row r="154" spans="1:13" ht="15" customHeight="1" x14ac:dyDescent="0.3">
      <c r="A154" s="165" t="s">
        <v>84</v>
      </c>
      <c r="B154" s="166" t="s">
        <v>132</v>
      </c>
      <c r="C154" s="203">
        <v>8500</v>
      </c>
      <c r="E154" s="204">
        <v>8500</v>
      </c>
      <c r="F154" s="160"/>
      <c r="G154" s="203">
        <v>8500</v>
      </c>
      <c r="H154" s="160"/>
      <c r="I154" s="204">
        <v>8500</v>
      </c>
      <c r="J154" s="160">
        <v>6411.79</v>
      </c>
      <c r="K154" s="169">
        <f t="shared" si="4"/>
        <v>75.432823529411763</v>
      </c>
      <c r="L154" s="160"/>
      <c r="M154" s="212">
        <v>8500</v>
      </c>
    </row>
    <row r="155" spans="1:13" x14ac:dyDescent="0.3">
      <c r="A155" s="165" t="s">
        <v>84</v>
      </c>
      <c r="B155" s="166" t="s">
        <v>133</v>
      </c>
      <c r="C155" s="203">
        <v>2000</v>
      </c>
      <c r="E155" s="204">
        <v>2000</v>
      </c>
      <c r="F155" s="160"/>
      <c r="G155" s="203">
        <v>2000</v>
      </c>
      <c r="H155" s="160"/>
      <c r="I155" s="204">
        <v>2000</v>
      </c>
      <c r="J155" s="160">
        <v>394.68</v>
      </c>
      <c r="K155" s="169">
        <f t="shared" si="4"/>
        <v>19.734000000000002</v>
      </c>
      <c r="L155" s="160"/>
      <c r="M155" s="212">
        <v>2000</v>
      </c>
    </row>
    <row r="156" spans="1:13" x14ac:dyDescent="0.3">
      <c r="A156" s="165" t="s">
        <v>84</v>
      </c>
      <c r="B156" s="166" t="s">
        <v>134</v>
      </c>
      <c r="C156" s="203">
        <v>2500</v>
      </c>
      <c r="E156" s="204">
        <v>2500</v>
      </c>
      <c r="F156" s="160"/>
      <c r="G156" s="203">
        <v>2500</v>
      </c>
      <c r="H156" s="160"/>
      <c r="I156" s="204">
        <v>2500</v>
      </c>
      <c r="J156" s="160">
        <v>1076.27</v>
      </c>
      <c r="K156" s="169">
        <f t="shared" si="4"/>
        <v>43.050800000000002</v>
      </c>
      <c r="L156" s="160"/>
      <c r="M156" s="212">
        <v>2500</v>
      </c>
    </row>
    <row r="157" spans="1:13" ht="22.5" customHeight="1" x14ac:dyDescent="0.3">
      <c r="A157" s="165"/>
      <c r="B157" s="166"/>
      <c r="C157" s="203"/>
      <c r="E157" s="204"/>
      <c r="F157" s="160"/>
      <c r="G157" s="203"/>
      <c r="H157" s="160"/>
      <c r="I157" s="204"/>
      <c r="J157" s="160"/>
      <c r="K157" s="169"/>
      <c r="L157" s="160"/>
      <c r="M157" s="160"/>
    </row>
    <row r="158" spans="1:13" s="148" customFormat="1" x14ac:dyDescent="0.3">
      <c r="A158" s="163">
        <v>640</v>
      </c>
      <c r="B158" s="164" t="s">
        <v>135</v>
      </c>
      <c r="C158" s="200">
        <f>SUM(C159:C160)</f>
        <v>3125</v>
      </c>
      <c r="D158" s="185"/>
      <c r="E158" s="201">
        <f>SUM(E159:E160)</f>
        <v>3125</v>
      </c>
      <c r="F158" s="185"/>
      <c r="G158" s="200">
        <f>SUM(G159:G160)</f>
        <v>3125</v>
      </c>
      <c r="H158" s="185"/>
      <c r="I158" s="201">
        <f>SUM(I159:I160)</f>
        <v>3125</v>
      </c>
      <c r="J158" s="185">
        <f>SUM(J159:J160)</f>
        <v>1522.91</v>
      </c>
      <c r="K158" s="162">
        <f t="shared" si="4"/>
        <v>48.73312</v>
      </c>
      <c r="L158" s="185"/>
      <c r="M158" s="211">
        <f>SUM(M159:M160)</f>
        <v>3125</v>
      </c>
    </row>
    <row r="159" spans="1:13" x14ac:dyDescent="0.3">
      <c r="A159" s="165" t="s">
        <v>136</v>
      </c>
      <c r="B159" s="166" t="s">
        <v>137</v>
      </c>
      <c r="C159" s="203">
        <v>2425</v>
      </c>
      <c r="E159" s="204">
        <v>2425</v>
      </c>
      <c r="F159" s="160"/>
      <c r="G159" s="203">
        <v>2425</v>
      </c>
      <c r="H159" s="160"/>
      <c r="I159" s="204">
        <v>2425</v>
      </c>
      <c r="J159" s="160">
        <v>1212.92</v>
      </c>
      <c r="K159" s="169">
        <f t="shared" si="4"/>
        <v>50.017319587628876</v>
      </c>
      <c r="L159" s="160"/>
      <c r="M159" s="212">
        <v>2425</v>
      </c>
    </row>
    <row r="160" spans="1:13" ht="20.25" customHeight="1" x14ac:dyDescent="0.3">
      <c r="A160" s="165" t="s">
        <v>136</v>
      </c>
      <c r="B160" s="166" t="s">
        <v>138</v>
      </c>
      <c r="C160" s="203">
        <v>700</v>
      </c>
      <c r="E160" s="204">
        <v>700</v>
      </c>
      <c r="F160" s="160"/>
      <c r="G160" s="203">
        <v>700</v>
      </c>
      <c r="H160" s="160"/>
      <c r="I160" s="204">
        <v>700</v>
      </c>
      <c r="J160" s="160">
        <v>309.99</v>
      </c>
      <c r="K160" s="169">
        <f t="shared" si="4"/>
        <v>44.284285714285716</v>
      </c>
      <c r="L160" s="160"/>
      <c r="M160" s="212">
        <v>700</v>
      </c>
    </row>
    <row r="161" spans="1:14" x14ac:dyDescent="0.3">
      <c r="A161" s="165"/>
      <c r="B161" s="166"/>
      <c r="C161" s="213"/>
      <c r="E161" s="214"/>
      <c r="F161" s="160"/>
      <c r="G161" s="213"/>
      <c r="H161" s="160"/>
      <c r="I161" s="214"/>
      <c r="J161" s="160"/>
      <c r="K161" s="169"/>
      <c r="L161" s="160"/>
      <c r="M161" s="160"/>
    </row>
    <row r="162" spans="1:14" x14ac:dyDescent="0.3">
      <c r="A162" s="210" t="s">
        <v>139</v>
      </c>
      <c r="B162" s="164" t="s">
        <v>140</v>
      </c>
      <c r="C162" s="200">
        <f>SUM(C163:C165)</f>
        <v>20927</v>
      </c>
      <c r="E162" s="201">
        <f>SUM(E163:E165)</f>
        <v>20927</v>
      </c>
      <c r="F162" s="160"/>
      <c r="G162" s="200">
        <f>SUM(G163:G165)</f>
        <v>20927</v>
      </c>
      <c r="H162" s="160"/>
      <c r="I162" s="201">
        <f>SUM(I163:I165)</f>
        <v>20927</v>
      </c>
      <c r="J162" s="209">
        <f>SUM(J163:J165)</f>
        <v>9738.56</v>
      </c>
      <c r="K162" s="162">
        <f t="shared" si="4"/>
        <v>46.535862761026422</v>
      </c>
      <c r="L162" s="160"/>
      <c r="M162" s="211">
        <f>SUM(M163:M165)</f>
        <v>20927</v>
      </c>
    </row>
    <row r="163" spans="1:14" x14ac:dyDescent="0.3">
      <c r="A163" s="215" t="s">
        <v>80</v>
      </c>
      <c r="B163" s="166" t="s">
        <v>141</v>
      </c>
      <c r="C163" s="203">
        <v>14430</v>
      </c>
      <c r="E163" s="204">
        <v>14430</v>
      </c>
      <c r="F163" s="160"/>
      <c r="G163" s="203">
        <v>14430</v>
      </c>
      <c r="H163" s="160"/>
      <c r="I163" s="204">
        <v>14430</v>
      </c>
      <c r="J163" s="160">
        <v>6909.53</v>
      </c>
      <c r="K163" s="169">
        <f t="shared" si="4"/>
        <v>47.883090783090779</v>
      </c>
      <c r="L163" s="160"/>
      <c r="M163" s="212">
        <v>14430</v>
      </c>
    </row>
    <row r="164" spans="1:14" ht="20.25" customHeight="1" x14ac:dyDescent="0.3">
      <c r="A164" s="215" t="s">
        <v>82</v>
      </c>
      <c r="B164" s="166" t="s">
        <v>83</v>
      </c>
      <c r="C164" s="203">
        <v>5047</v>
      </c>
      <c r="E164" s="204">
        <v>5047</v>
      </c>
      <c r="F164" s="160"/>
      <c r="G164" s="203">
        <v>5047</v>
      </c>
      <c r="H164" s="160"/>
      <c r="I164" s="204">
        <v>5047</v>
      </c>
      <c r="J164" s="160">
        <v>2414.77</v>
      </c>
      <c r="K164" s="169">
        <f t="shared" si="4"/>
        <v>47.845650881711911</v>
      </c>
      <c r="L164" s="160"/>
      <c r="M164" s="212">
        <v>5047</v>
      </c>
    </row>
    <row r="165" spans="1:14" ht="21.75" customHeight="1" x14ac:dyDescent="0.3">
      <c r="A165" s="165" t="s">
        <v>84</v>
      </c>
      <c r="B165" s="166" t="s">
        <v>142</v>
      </c>
      <c r="C165" s="203">
        <v>1450</v>
      </c>
      <c r="E165" s="204">
        <v>1450</v>
      </c>
      <c r="F165" s="160"/>
      <c r="G165" s="203">
        <v>1450</v>
      </c>
      <c r="H165" s="160"/>
      <c r="I165" s="204">
        <v>1450</v>
      </c>
      <c r="J165" s="160">
        <v>414.26</v>
      </c>
      <c r="K165" s="169">
        <f t="shared" si="4"/>
        <v>28.569655172413793</v>
      </c>
      <c r="L165" s="160"/>
      <c r="M165" s="212">
        <v>1450</v>
      </c>
    </row>
    <row r="166" spans="1:14" ht="21" customHeight="1" x14ac:dyDescent="0.3">
      <c r="A166" s="165"/>
      <c r="B166" s="166"/>
      <c r="C166" s="203"/>
      <c r="E166" s="204"/>
      <c r="F166" s="160"/>
      <c r="G166" s="203"/>
      <c r="H166" s="160"/>
      <c r="I166" s="204"/>
      <c r="J166" s="160"/>
      <c r="K166" s="169"/>
      <c r="L166" s="160"/>
      <c r="M166" s="212"/>
    </row>
    <row r="167" spans="1:14" x14ac:dyDescent="0.3">
      <c r="A167" s="163" t="s">
        <v>78</v>
      </c>
      <c r="B167" s="164" t="s">
        <v>143</v>
      </c>
      <c r="C167" s="200">
        <f t="shared" ref="C167:J167" si="5">SUM(C168)</f>
        <v>2612</v>
      </c>
      <c r="E167" s="201">
        <f t="shared" si="5"/>
        <v>2612</v>
      </c>
      <c r="F167" s="160"/>
      <c r="G167" s="200">
        <f t="shared" si="5"/>
        <v>2612</v>
      </c>
      <c r="H167" s="160"/>
      <c r="I167" s="201">
        <f t="shared" si="5"/>
        <v>2612</v>
      </c>
      <c r="J167" s="209">
        <f t="shared" si="5"/>
        <v>2603.04</v>
      </c>
      <c r="K167" s="162">
        <f t="shared" si="4"/>
        <v>99.656967840735064</v>
      </c>
      <c r="L167" s="185"/>
      <c r="M167" s="211">
        <f>SUM(M168:M169)</f>
        <v>2692</v>
      </c>
      <c r="N167" s="179"/>
    </row>
    <row r="168" spans="1:14" x14ac:dyDescent="0.3">
      <c r="A168" s="165" t="s">
        <v>84</v>
      </c>
      <c r="B168" s="166" t="s">
        <v>436</v>
      </c>
      <c r="C168" s="203">
        <v>2612</v>
      </c>
      <c r="E168" s="204">
        <v>2612</v>
      </c>
      <c r="F168" s="160"/>
      <c r="G168" s="203">
        <v>2612</v>
      </c>
      <c r="H168" s="160"/>
      <c r="I168" s="204">
        <v>2612</v>
      </c>
      <c r="J168" s="160">
        <v>2603.04</v>
      </c>
      <c r="K168" s="169">
        <f t="shared" si="4"/>
        <v>99.656967840735064</v>
      </c>
      <c r="L168" s="153">
        <v>-9</v>
      </c>
      <c r="M168" s="212">
        <f>SUM(I168+L168)</f>
        <v>2603</v>
      </c>
      <c r="N168" s="179"/>
    </row>
    <row r="169" spans="1:14" ht="21" customHeight="1" x14ac:dyDescent="0.3">
      <c r="A169" s="165" t="s">
        <v>84</v>
      </c>
      <c r="B169" s="166" t="s">
        <v>422</v>
      </c>
      <c r="C169" s="203"/>
      <c r="E169" s="204"/>
      <c r="F169" s="160"/>
      <c r="G169" s="203"/>
      <c r="H169" s="160"/>
      <c r="I169" s="204"/>
      <c r="J169" s="160"/>
      <c r="K169" s="169"/>
      <c r="L169" s="153">
        <v>89</v>
      </c>
      <c r="M169" s="208">
        <f>SUM(I169+L169)</f>
        <v>89</v>
      </c>
      <c r="N169" s="179"/>
    </row>
    <row r="170" spans="1:14" ht="21" customHeight="1" x14ac:dyDescent="0.3">
      <c r="A170" s="165"/>
      <c r="B170" s="166"/>
      <c r="C170" s="203"/>
      <c r="E170" s="204"/>
      <c r="F170" s="160"/>
      <c r="G170" s="203"/>
      <c r="H170" s="160"/>
      <c r="I170" s="204"/>
      <c r="J170" s="160"/>
      <c r="K170" s="169"/>
      <c r="L170" s="160"/>
      <c r="M170" s="160"/>
    </row>
    <row r="171" spans="1:14" x14ac:dyDescent="0.3">
      <c r="A171" s="163" t="s">
        <v>145</v>
      </c>
      <c r="B171" s="164" t="s">
        <v>146</v>
      </c>
      <c r="C171" s="200">
        <f>SUM(C172:C174)</f>
        <v>9000</v>
      </c>
      <c r="E171" s="201">
        <f>SUM(E172:E174)</f>
        <v>9000</v>
      </c>
      <c r="F171" s="160"/>
      <c r="G171" s="200">
        <f>SUM(G172:G174)</f>
        <v>9000</v>
      </c>
      <c r="H171" s="160"/>
      <c r="I171" s="201">
        <f>SUM(I172:I174)</f>
        <v>9000</v>
      </c>
      <c r="J171" s="185">
        <f>SUM(J172:J174)</f>
        <v>5008.3599999999997</v>
      </c>
      <c r="K171" s="162">
        <f t="shared" si="4"/>
        <v>55.648444444444443</v>
      </c>
      <c r="L171" s="160"/>
      <c r="M171" s="211">
        <f>SUM(M172:M174)</f>
        <v>9000</v>
      </c>
    </row>
    <row r="172" spans="1:14" ht="24" customHeight="1" x14ac:dyDescent="0.3">
      <c r="A172" s="165" t="s">
        <v>84</v>
      </c>
      <c r="B172" s="166" t="s">
        <v>147</v>
      </c>
      <c r="C172" s="203">
        <v>6000</v>
      </c>
      <c r="E172" s="204">
        <v>6000</v>
      </c>
      <c r="F172" s="160"/>
      <c r="G172" s="203">
        <v>6000</v>
      </c>
      <c r="H172" s="160"/>
      <c r="I172" s="204">
        <v>6000</v>
      </c>
      <c r="J172" s="160">
        <v>4060.01</v>
      </c>
      <c r="K172" s="169">
        <f t="shared" si="4"/>
        <v>67.666833333333329</v>
      </c>
      <c r="L172" s="160"/>
      <c r="M172" s="212">
        <v>6000</v>
      </c>
    </row>
    <row r="173" spans="1:14" x14ac:dyDescent="0.3">
      <c r="A173" s="165" t="s">
        <v>84</v>
      </c>
      <c r="B173" s="166" t="s">
        <v>148</v>
      </c>
      <c r="C173" s="203">
        <v>2500</v>
      </c>
      <c r="E173" s="204">
        <v>2500</v>
      </c>
      <c r="F173" s="160"/>
      <c r="G173" s="203">
        <v>2500</v>
      </c>
      <c r="H173" s="160"/>
      <c r="I173" s="204">
        <v>2500</v>
      </c>
      <c r="J173" s="160">
        <v>821.06</v>
      </c>
      <c r="K173" s="169">
        <f t="shared" si="4"/>
        <v>32.842399999999998</v>
      </c>
      <c r="L173" s="160"/>
      <c r="M173" s="212">
        <v>2500</v>
      </c>
    </row>
    <row r="174" spans="1:14" x14ac:dyDescent="0.3">
      <c r="A174" s="165" t="s">
        <v>84</v>
      </c>
      <c r="B174" s="166" t="s">
        <v>149</v>
      </c>
      <c r="C174" s="203">
        <v>500</v>
      </c>
      <c r="E174" s="204">
        <v>500</v>
      </c>
      <c r="F174" s="160"/>
      <c r="G174" s="203">
        <v>500</v>
      </c>
      <c r="H174" s="160"/>
      <c r="I174" s="204">
        <v>500</v>
      </c>
      <c r="J174" s="160">
        <v>127.29</v>
      </c>
      <c r="K174" s="169">
        <f t="shared" si="4"/>
        <v>25.458000000000002</v>
      </c>
      <c r="L174" s="160"/>
      <c r="M174" s="212">
        <v>500</v>
      </c>
    </row>
    <row r="175" spans="1:14" x14ac:dyDescent="0.3">
      <c r="A175" s="165"/>
      <c r="B175" s="166"/>
      <c r="C175" s="203"/>
      <c r="E175" s="204"/>
      <c r="F175" s="160"/>
      <c r="G175" s="203"/>
      <c r="H175" s="160"/>
      <c r="I175" s="204"/>
      <c r="J175" s="160"/>
      <c r="K175" s="169"/>
      <c r="L175" s="160"/>
      <c r="M175" s="160"/>
    </row>
    <row r="176" spans="1:14" x14ac:dyDescent="0.3">
      <c r="A176" s="163" t="s">
        <v>150</v>
      </c>
      <c r="B176" s="164" t="s">
        <v>151</v>
      </c>
      <c r="C176" s="200">
        <f>SUM(C177:C179)</f>
        <v>14125</v>
      </c>
      <c r="E176" s="201">
        <f>SUM(E177:E179)</f>
        <v>14125</v>
      </c>
      <c r="F176" s="160"/>
      <c r="G176" s="200">
        <f>SUM(G177:G179)</f>
        <v>14125</v>
      </c>
      <c r="H176" s="160"/>
      <c r="I176" s="201">
        <f>SUM(I177:I179)</f>
        <v>14125</v>
      </c>
      <c r="J176" s="209">
        <f>SUM(J177:J179)</f>
        <v>6764.77</v>
      </c>
      <c r="K176" s="162">
        <f t="shared" si="4"/>
        <v>47.89217699115045</v>
      </c>
      <c r="L176" s="185"/>
      <c r="M176" s="211">
        <f>SUM(M177:M179)</f>
        <v>14432</v>
      </c>
    </row>
    <row r="177" spans="1:13" x14ac:dyDescent="0.3">
      <c r="A177" s="165" t="s">
        <v>80</v>
      </c>
      <c r="B177" s="166" t="s">
        <v>152</v>
      </c>
      <c r="C177" s="203">
        <v>9660</v>
      </c>
      <c r="E177" s="204">
        <v>9660</v>
      </c>
      <c r="F177" s="160"/>
      <c r="G177" s="203">
        <v>9660</v>
      </c>
      <c r="H177" s="160"/>
      <c r="I177" s="204">
        <v>9660</v>
      </c>
      <c r="J177" s="160">
        <v>4657.7</v>
      </c>
      <c r="K177" s="169">
        <f t="shared" si="4"/>
        <v>48.216356107660452</v>
      </c>
      <c r="L177" s="160"/>
      <c r="M177" s="212">
        <v>9660</v>
      </c>
    </row>
    <row r="178" spans="1:13" x14ac:dyDescent="0.3">
      <c r="A178" s="165" t="s">
        <v>82</v>
      </c>
      <c r="B178" s="166" t="s">
        <v>83</v>
      </c>
      <c r="C178" s="203">
        <v>3515</v>
      </c>
      <c r="E178" s="204">
        <v>3515</v>
      </c>
      <c r="F178" s="160"/>
      <c r="G178" s="203">
        <v>3515</v>
      </c>
      <c r="H178" s="160"/>
      <c r="I178" s="204">
        <v>3515</v>
      </c>
      <c r="J178" s="160">
        <v>1738.06</v>
      </c>
      <c r="K178" s="169">
        <f t="shared" si="4"/>
        <v>49.446941678520623</v>
      </c>
      <c r="L178" s="153">
        <v>157</v>
      </c>
      <c r="M178" s="212">
        <f>L178+I178</f>
        <v>3672</v>
      </c>
    </row>
    <row r="179" spans="1:13" ht="22.5" customHeight="1" x14ac:dyDescent="0.3">
      <c r="A179" s="165" t="s">
        <v>84</v>
      </c>
      <c r="B179" s="166" t="s">
        <v>142</v>
      </c>
      <c r="C179" s="203">
        <v>950</v>
      </c>
      <c r="E179" s="204">
        <v>950</v>
      </c>
      <c r="F179" s="160"/>
      <c r="G179" s="203">
        <v>950</v>
      </c>
      <c r="H179" s="160"/>
      <c r="I179" s="204">
        <v>950</v>
      </c>
      <c r="J179" s="160">
        <v>369.01</v>
      </c>
      <c r="K179" s="169">
        <f t="shared" si="4"/>
        <v>38.843157894736841</v>
      </c>
      <c r="L179" s="153">
        <v>150</v>
      </c>
      <c r="M179" s="212">
        <f>L179+I179</f>
        <v>1100</v>
      </c>
    </row>
    <row r="180" spans="1:13" ht="17.25" customHeight="1" x14ac:dyDescent="0.3">
      <c r="A180" s="165"/>
      <c r="B180" s="166"/>
      <c r="C180" s="203"/>
      <c r="E180" s="204"/>
      <c r="F180" s="160"/>
      <c r="G180" s="203"/>
      <c r="H180" s="160"/>
      <c r="I180" s="204"/>
      <c r="J180" s="160"/>
      <c r="K180" s="169"/>
      <c r="L180" s="160"/>
      <c r="M180" s="212"/>
    </row>
    <row r="181" spans="1:13" ht="24.75" customHeight="1" x14ac:dyDescent="0.3">
      <c r="A181" s="163" t="s">
        <v>153</v>
      </c>
      <c r="B181" s="164" t="s">
        <v>154</v>
      </c>
      <c r="C181" s="200">
        <f t="shared" ref="C181:I181" si="6">SUM(C182)</f>
        <v>4000</v>
      </c>
      <c r="E181" s="201">
        <f t="shared" si="6"/>
        <v>4000</v>
      </c>
      <c r="F181" s="160"/>
      <c r="G181" s="200">
        <f t="shared" si="6"/>
        <v>4000</v>
      </c>
      <c r="H181" s="160"/>
      <c r="I181" s="201">
        <f t="shared" si="6"/>
        <v>6357</v>
      </c>
      <c r="J181" s="185">
        <f>SUM(J182)</f>
        <v>6356.48</v>
      </c>
      <c r="K181" s="162">
        <f t="shared" si="4"/>
        <v>99.991820040899796</v>
      </c>
      <c r="L181" s="160"/>
      <c r="M181" s="211">
        <f t="shared" ref="M181" si="7">SUM(M182)</f>
        <v>6357</v>
      </c>
    </row>
    <row r="182" spans="1:13" x14ac:dyDescent="0.3">
      <c r="A182" s="165" t="s">
        <v>84</v>
      </c>
      <c r="B182" s="166" t="s">
        <v>154</v>
      </c>
      <c r="C182" s="203">
        <v>4000</v>
      </c>
      <c r="E182" s="204">
        <v>4000</v>
      </c>
      <c r="F182" s="160"/>
      <c r="G182" s="203">
        <v>4000</v>
      </c>
      <c r="H182" s="153">
        <v>2357</v>
      </c>
      <c r="I182" s="204">
        <f>H182+G182</f>
        <v>6357</v>
      </c>
      <c r="J182" s="160">
        <v>6356.48</v>
      </c>
      <c r="K182" s="169"/>
      <c r="L182" s="160"/>
      <c r="M182" s="212">
        <v>6357</v>
      </c>
    </row>
    <row r="183" spans="1:13" ht="18" customHeight="1" x14ac:dyDescent="0.3">
      <c r="A183" s="165"/>
      <c r="B183" s="166"/>
      <c r="C183" s="203"/>
      <c r="E183" s="204"/>
      <c r="F183" s="160"/>
      <c r="G183" s="203"/>
      <c r="H183" s="160"/>
      <c r="I183" s="204"/>
      <c r="J183" s="160"/>
      <c r="K183" s="169"/>
      <c r="L183" s="160"/>
      <c r="M183" s="212"/>
    </row>
    <row r="184" spans="1:13" ht="16.5" customHeight="1" x14ac:dyDescent="0.3">
      <c r="A184" s="163" t="s">
        <v>155</v>
      </c>
      <c r="B184" s="164" t="s">
        <v>156</v>
      </c>
      <c r="C184" s="200">
        <f>SUM(C185:C185)</f>
        <v>5050</v>
      </c>
      <c r="E184" s="201">
        <f>SUM(E185:E185)</f>
        <v>5050</v>
      </c>
      <c r="F184" s="160"/>
      <c r="G184" s="200">
        <f>SUM(G185:G185)</f>
        <v>5050</v>
      </c>
      <c r="H184" s="160"/>
      <c r="I184" s="201">
        <f>SUM(I185:I185)</f>
        <v>5050</v>
      </c>
      <c r="J184" s="185">
        <f>SUM(J185)</f>
        <v>1714.67</v>
      </c>
      <c r="K184" s="162">
        <f t="shared" si="4"/>
        <v>33.95386138613862</v>
      </c>
      <c r="L184" s="160"/>
      <c r="M184" s="211">
        <f>SUM(M185:M185)</f>
        <v>5050</v>
      </c>
    </row>
    <row r="185" spans="1:13" ht="18.75" customHeight="1" x14ac:dyDescent="0.3">
      <c r="A185" s="165" t="s">
        <v>157</v>
      </c>
      <c r="B185" s="166" t="s">
        <v>158</v>
      </c>
      <c r="C185" s="203">
        <v>5050</v>
      </c>
      <c r="E185" s="204">
        <v>5050</v>
      </c>
      <c r="F185" s="160"/>
      <c r="G185" s="203">
        <v>5050</v>
      </c>
      <c r="H185" s="160"/>
      <c r="I185" s="204">
        <v>5050</v>
      </c>
      <c r="J185" s="160">
        <v>1714.67</v>
      </c>
      <c r="K185" s="169"/>
      <c r="L185" s="160"/>
      <c r="M185" s="212">
        <v>5050</v>
      </c>
    </row>
    <row r="186" spans="1:13" ht="20.25" customHeight="1" x14ac:dyDescent="0.3">
      <c r="A186" s="165"/>
      <c r="B186" s="166"/>
      <c r="C186" s="200"/>
      <c r="E186" s="201"/>
      <c r="F186" s="160"/>
      <c r="G186" s="200"/>
      <c r="H186" s="160"/>
      <c r="I186" s="201"/>
      <c r="J186" s="160"/>
      <c r="K186" s="169"/>
      <c r="L186" s="160"/>
      <c r="M186" s="160"/>
    </row>
    <row r="187" spans="1:13" x14ac:dyDescent="0.3">
      <c r="A187" s="163" t="s">
        <v>159</v>
      </c>
      <c r="B187" s="164" t="s">
        <v>160</v>
      </c>
      <c r="C187" s="200">
        <f>C188+C193</f>
        <v>119350</v>
      </c>
      <c r="E187" s="201">
        <f>E188+E193</f>
        <v>119350</v>
      </c>
      <c r="F187" s="160"/>
      <c r="G187" s="200">
        <f>G188+G193</f>
        <v>119350</v>
      </c>
      <c r="H187" s="160"/>
      <c r="I187" s="201">
        <f>I188+I193</f>
        <v>119350</v>
      </c>
      <c r="J187" s="209">
        <f>J188+J193</f>
        <v>53027.229999999996</v>
      </c>
      <c r="K187" s="162">
        <f t="shared" si="4"/>
        <v>44.430020946795132</v>
      </c>
      <c r="L187" s="160"/>
      <c r="M187" s="211">
        <f>M188+M193</f>
        <v>119350</v>
      </c>
    </row>
    <row r="188" spans="1:13" ht="19.5" customHeight="1" x14ac:dyDescent="0.3">
      <c r="A188" s="210"/>
      <c r="B188" s="164" t="s">
        <v>161</v>
      </c>
      <c r="C188" s="200">
        <f>SUM(C189:C192)</f>
        <v>82700</v>
      </c>
      <c r="E188" s="201">
        <f>SUM(E189:E192)</f>
        <v>82700</v>
      </c>
      <c r="F188" s="160"/>
      <c r="G188" s="200">
        <f>SUM(G189:G192)</f>
        <v>82700</v>
      </c>
      <c r="H188" s="160"/>
      <c r="I188" s="201">
        <f>SUM(I189:I192)</f>
        <v>82700</v>
      </c>
      <c r="J188" s="160">
        <f>SUM(J189:J192)</f>
        <v>34900.83</v>
      </c>
      <c r="K188" s="169">
        <f t="shared" si="4"/>
        <v>42.201729141475212</v>
      </c>
      <c r="L188" s="160"/>
      <c r="M188" s="211">
        <f>SUM(M189:M192)</f>
        <v>82700</v>
      </c>
    </row>
    <row r="189" spans="1:13" x14ac:dyDescent="0.3">
      <c r="A189" s="216" t="s">
        <v>80</v>
      </c>
      <c r="B189" s="166" t="s">
        <v>162</v>
      </c>
      <c r="C189" s="203">
        <v>50985</v>
      </c>
      <c r="E189" s="204">
        <v>50985</v>
      </c>
      <c r="F189" s="160"/>
      <c r="G189" s="203">
        <v>50985</v>
      </c>
      <c r="H189" s="160"/>
      <c r="I189" s="204">
        <v>50985</v>
      </c>
      <c r="J189" s="160">
        <v>22949.43</v>
      </c>
      <c r="K189" s="169">
        <f t="shared" si="4"/>
        <v>45.012121212121215</v>
      </c>
      <c r="L189" s="160"/>
      <c r="M189" s="212">
        <v>50985</v>
      </c>
    </row>
    <row r="190" spans="1:13" x14ac:dyDescent="0.3">
      <c r="A190" s="216" t="s">
        <v>82</v>
      </c>
      <c r="B190" s="166" t="s">
        <v>83</v>
      </c>
      <c r="C190" s="203">
        <v>18025</v>
      </c>
      <c r="E190" s="204">
        <v>18025</v>
      </c>
      <c r="F190" s="160"/>
      <c r="G190" s="203">
        <v>18025</v>
      </c>
      <c r="H190" s="160"/>
      <c r="I190" s="204">
        <v>18025</v>
      </c>
      <c r="J190" s="160">
        <v>8085.72</v>
      </c>
      <c r="K190" s="169">
        <f t="shared" si="4"/>
        <v>44.858363384188628</v>
      </c>
      <c r="L190" s="160"/>
      <c r="M190" s="212">
        <v>18025</v>
      </c>
    </row>
    <row r="191" spans="1:13" ht="17.25" customHeight="1" x14ac:dyDescent="0.3">
      <c r="A191" s="216" t="s">
        <v>84</v>
      </c>
      <c r="B191" s="166" t="s">
        <v>85</v>
      </c>
      <c r="C191" s="203">
        <v>13590</v>
      </c>
      <c r="E191" s="204">
        <v>13590</v>
      </c>
      <c r="F191" s="160"/>
      <c r="G191" s="203">
        <v>13590</v>
      </c>
      <c r="H191" s="160"/>
      <c r="I191" s="204">
        <v>13590</v>
      </c>
      <c r="J191" s="160">
        <v>3865.68</v>
      </c>
      <c r="K191" s="169">
        <f t="shared" si="4"/>
        <v>28.445033112582781</v>
      </c>
      <c r="L191" s="160"/>
      <c r="M191" s="212">
        <v>13590</v>
      </c>
    </row>
    <row r="192" spans="1:13" ht="17.25" customHeight="1" x14ac:dyDescent="0.3">
      <c r="A192" s="216" t="s">
        <v>136</v>
      </c>
      <c r="B192" s="166" t="s">
        <v>163</v>
      </c>
      <c r="C192" s="203">
        <v>100</v>
      </c>
      <c r="E192" s="204">
        <v>100</v>
      </c>
      <c r="F192" s="160"/>
      <c r="G192" s="203">
        <v>100</v>
      </c>
      <c r="H192" s="160"/>
      <c r="I192" s="204">
        <v>100</v>
      </c>
      <c r="J192" s="160">
        <v>0</v>
      </c>
      <c r="K192" s="169">
        <f t="shared" si="4"/>
        <v>0</v>
      </c>
      <c r="L192" s="160"/>
      <c r="M192" s="212">
        <v>100</v>
      </c>
    </row>
    <row r="193" spans="1:13" ht="18.75" customHeight="1" x14ac:dyDescent="0.3">
      <c r="A193" s="216"/>
      <c r="B193" s="164" t="s">
        <v>164</v>
      </c>
      <c r="C193" s="200">
        <f>SUM(C194:C196)</f>
        <v>36650</v>
      </c>
      <c r="E193" s="201">
        <f>SUM(E194:E196)</f>
        <v>36650</v>
      </c>
      <c r="F193" s="160"/>
      <c r="G193" s="200">
        <f>SUM(G194:G196)</f>
        <v>36650</v>
      </c>
      <c r="H193" s="160"/>
      <c r="I193" s="201">
        <f>SUM(I194:I196)</f>
        <v>36650</v>
      </c>
      <c r="J193" s="173">
        <f>SUM(J194:J196)</f>
        <v>18126.399999999998</v>
      </c>
      <c r="K193" s="169">
        <f t="shared" si="4"/>
        <v>49.458117326057291</v>
      </c>
      <c r="L193" s="160"/>
      <c r="M193" s="211">
        <f>SUM(M194:M196)</f>
        <v>36650</v>
      </c>
    </row>
    <row r="194" spans="1:13" x14ac:dyDescent="0.3">
      <c r="A194" s="216" t="s">
        <v>80</v>
      </c>
      <c r="B194" s="166" t="s">
        <v>162</v>
      </c>
      <c r="C194" s="203">
        <v>25000</v>
      </c>
      <c r="E194" s="204">
        <v>25000</v>
      </c>
      <c r="F194" s="160"/>
      <c r="G194" s="203">
        <v>25000</v>
      </c>
      <c r="H194" s="160"/>
      <c r="I194" s="204">
        <v>25000</v>
      </c>
      <c r="J194" s="160">
        <v>12924.56</v>
      </c>
      <c r="K194" s="169">
        <f t="shared" si="4"/>
        <v>51.698239999999998</v>
      </c>
      <c r="L194" s="160"/>
      <c r="M194" s="212">
        <v>25000</v>
      </c>
    </row>
    <row r="195" spans="1:13" x14ac:dyDescent="0.3">
      <c r="A195" s="216" t="s">
        <v>82</v>
      </c>
      <c r="B195" s="166" t="s">
        <v>83</v>
      </c>
      <c r="C195" s="203">
        <v>8750</v>
      </c>
      <c r="E195" s="204">
        <v>8750</v>
      </c>
      <c r="F195" s="160"/>
      <c r="G195" s="203">
        <v>8750</v>
      </c>
      <c r="H195" s="160"/>
      <c r="I195" s="204">
        <v>8750</v>
      </c>
      <c r="J195" s="160">
        <v>3765.81</v>
      </c>
      <c r="K195" s="169">
        <f t="shared" si="4"/>
        <v>43.03782857142857</v>
      </c>
      <c r="L195" s="160"/>
      <c r="M195" s="212">
        <v>8750</v>
      </c>
    </row>
    <row r="196" spans="1:13" x14ac:dyDescent="0.3">
      <c r="A196" s="216" t="s">
        <v>84</v>
      </c>
      <c r="B196" s="166" t="s">
        <v>85</v>
      </c>
      <c r="C196" s="203">
        <v>2900</v>
      </c>
      <c r="E196" s="204">
        <v>2900</v>
      </c>
      <c r="F196" s="160"/>
      <c r="G196" s="203">
        <v>2900</v>
      </c>
      <c r="H196" s="160"/>
      <c r="I196" s="204">
        <v>2900</v>
      </c>
      <c r="J196" s="160">
        <v>1436.03</v>
      </c>
      <c r="K196" s="169">
        <f t="shared" si="4"/>
        <v>49.518275862068968</v>
      </c>
      <c r="L196" s="160"/>
      <c r="M196" s="212">
        <v>2900</v>
      </c>
    </row>
    <row r="197" spans="1:13" ht="17.25" customHeight="1" x14ac:dyDescent="0.3">
      <c r="A197" s="216" t="s">
        <v>136</v>
      </c>
      <c r="B197" s="166" t="s">
        <v>165</v>
      </c>
      <c r="C197" s="203"/>
      <c r="E197" s="204"/>
      <c r="F197" s="160"/>
      <c r="G197" s="203"/>
      <c r="H197" s="160"/>
      <c r="I197" s="204"/>
      <c r="J197" s="160"/>
      <c r="K197" s="169"/>
      <c r="L197" s="160"/>
      <c r="M197" s="160"/>
    </row>
    <row r="198" spans="1:13" ht="22.5" customHeight="1" x14ac:dyDescent="0.3">
      <c r="A198" s="216"/>
      <c r="B198" s="166"/>
      <c r="C198" s="203"/>
      <c r="E198" s="204"/>
      <c r="F198" s="160"/>
      <c r="G198" s="203"/>
      <c r="H198" s="160"/>
      <c r="I198" s="204"/>
      <c r="J198" s="160"/>
      <c r="K198" s="169"/>
      <c r="L198" s="160"/>
      <c r="M198" s="160"/>
    </row>
    <row r="199" spans="1:13" x14ac:dyDescent="0.3">
      <c r="A199" s="210" t="s">
        <v>166</v>
      </c>
      <c r="B199" s="164" t="s">
        <v>167</v>
      </c>
      <c r="C199" s="200">
        <v>9000</v>
      </c>
      <c r="E199" s="201">
        <v>9000</v>
      </c>
      <c r="F199" s="160"/>
      <c r="G199" s="200">
        <v>9000</v>
      </c>
      <c r="H199" s="160"/>
      <c r="I199" s="201">
        <v>9000</v>
      </c>
      <c r="J199" s="185">
        <v>11037.98</v>
      </c>
      <c r="K199" s="162">
        <f t="shared" si="4"/>
        <v>122.64422222222223</v>
      </c>
      <c r="L199" s="217"/>
      <c r="M199" s="218">
        <f>SUM(M200:M201)</f>
        <v>12000</v>
      </c>
    </row>
    <row r="200" spans="1:13" x14ac:dyDescent="0.3">
      <c r="A200" s="216" t="s">
        <v>84</v>
      </c>
      <c r="B200" s="166" t="s">
        <v>85</v>
      </c>
      <c r="C200" s="200"/>
      <c r="E200" s="201"/>
      <c r="F200" s="160"/>
      <c r="G200" s="200"/>
      <c r="H200" s="160"/>
      <c r="I200" s="201"/>
      <c r="J200" s="185"/>
      <c r="K200" s="162"/>
      <c r="L200" s="153"/>
      <c r="M200" s="192">
        <v>9000</v>
      </c>
    </row>
    <row r="201" spans="1:13" x14ac:dyDescent="0.3">
      <c r="A201" s="165" t="s">
        <v>182</v>
      </c>
      <c r="B201" s="166" t="s">
        <v>437</v>
      </c>
      <c r="C201" s="200"/>
      <c r="E201" s="201"/>
      <c r="F201" s="160"/>
      <c r="G201" s="200"/>
      <c r="H201" s="160"/>
      <c r="I201" s="201"/>
      <c r="J201" s="185"/>
      <c r="K201" s="169"/>
      <c r="L201" s="153">
        <v>3000</v>
      </c>
      <c r="M201" s="192">
        <f>L201</f>
        <v>3000</v>
      </c>
    </row>
    <row r="202" spans="1:13" ht="16.5" customHeight="1" x14ac:dyDescent="0.3">
      <c r="A202" s="163"/>
      <c r="B202" s="164"/>
      <c r="C202" s="203"/>
      <c r="E202" s="204"/>
      <c r="F202" s="160"/>
      <c r="G202" s="203"/>
      <c r="H202" s="160"/>
      <c r="I202" s="204"/>
      <c r="J202" s="160"/>
      <c r="K202" s="169"/>
      <c r="L202" s="160"/>
      <c r="M202" s="160"/>
    </row>
    <row r="203" spans="1:13" x14ac:dyDescent="0.3">
      <c r="A203" s="210" t="s">
        <v>168</v>
      </c>
      <c r="B203" s="164" t="s">
        <v>169</v>
      </c>
      <c r="C203" s="200">
        <f>SUM(C204:C205)</f>
        <v>110420</v>
      </c>
      <c r="E203" s="201">
        <f>SUM(E204:E205)</f>
        <v>110420</v>
      </c>
      <c r="F203" s="160"/>
      <c r="G203" s="200">
        <f>SUM(G204:G205)</f>
        <v>110420</v>
      </c>
      <c r="H203" s="160"/>
      <c r="I203" s="201">
        <f>SUM(I204:I205)</f>
        <v>110420</v>
      </c>
      <c r="J203" s="219">
        <f>SUM(J204:J205)</f>
        <v>36640</v>
      </c>
      <c r="K203" s="162">
        <f t="shared" ref="K203:K266" si="8">J203/I203*100</f>
        <v>33.182394493751133</v>
      </c>
      <c r="L203" s="185"/>
      <c r="M203" s="211">
        <f>SUM(M204:M205)</f>
        <v>110341</v>
      </c>
    </row>
    <row r="204" spans="1:13" x14ac:dyDescent="0.3">
      <c r="A204" s="165" t="s">
        <v>170</v>
      </c>
      <c r="B204" s="166" t="s">
        <v>171</v>
      </c>
      <c r="C204" s="203">
        <v>420</v>
      </c>
      <c r="E204" s="204">
        <v>420</v>
      </c>
      <c r="F204" s="160"/>
      <c r="G204" s="203">
        <v>420</v>
      </c>
      <c r="H204" s="160"/>
      <c r="I204" s="204">
        <v>420</v>
      </c>
      <c r="J204" s="160">
        <v>0</v>
      </c>
      <c r="K204" s="169">
        <f t="shared" si="8"/>
        <v>0</v>
      </c>
      <c r="L204" s="153">
        <v>-79</v>
      </c>
      <c r="M204" s="212">
        <f>L204+I204</f>
        <v>341</v>
      </c>
    </row>
    <row r="205" spans="1:13" x14ac:dyDescent="0.3">
      <c r="A205" s="165" t="s">
        <v>170</v>
      </c>
      <c r="B205" s="166" t="s">
        <v>172</v>
      </c>
      <c r="C205" s="203">
        <v>110000</v>
      </c>
      <c r="E205" s="204">
        <v>110000</v>
      </c>
      <c r="F205" s="160"/>
      <c r="G205" s="203">
        <v>110000</v>
      </c>
      <c r="H205" s="160"/>
      <c r="I205" s="204">
        <v>110000</v>
      </c>
      <c r="J205" s="173">
        <v>36640</v>
      </c>
      <c r="K205" s="169">
        <f t="shared" si="8"/>
        <v>33.309090909090912</v>
      </c>
      <c r="L205" s="160"/>
      <c r="M205" s="212">
        <v>110000</v>
      </c>
    </row>
    <row r="206" spans="1:13" ht="15.75" customHeight="1" x14ac:dyDescent="0.3">
      <c r="A206" s="165"/>
      <c r="B206" s="166"/>
      <c r="C206" s="200"/>
      <c r="E206" s="201"/>
      <c r="F206" s="160"/>
      <c r="G206" s="200"/>
      <c r="H206" s="160"/>
      <c r="I206" s="201"/>
      <c r="J206" s="160"/>
      <c r="K206" s="169"/>
      <c r="L206" s="160"/>
      <c r="M206" s="160"/>
    </row>
    <row r="207" spans="1:13" ht="22.5" customHeight="1" x14ac:dyDescent="0.3">
      <c r="A207" s="210" t="s">
        <v>173</v>
      </c>
      <c r="B207" s="164" t="s">
        <v>174</v>
      </c>
      <c r="C207" s="200">
        <f>SUM(C208:C212)</f>
        <v>322600</v>
      </c>
      <c r="E207" s="201">
        <f>SUM(E208:E212)</f>
        <v>322600</v>
      </c>
      <c r="F207" s="160"/>
      <c r="G207" s="200">
        <f>SUM(G208:G212)</f>
        <v>322600</v>
      </c>
      <c r="H207" s="160"/>
      <c r="I207" s="201">
        <f>SUM(I208:I212)</f>
        <v>322600</v>
      </c>
      <c r="J207" s="209">
        <f>SUM(J208:J212)</f>
        <v>160394</v>
      </c>
      <c r="K207" s="162">
        <f t="shared" si="8"/>
        <v>49.719156850588966</v>
      </c>
      <c r="L207" s="185"/>
      <c r="M207" s="185">
        <f>SUM(M208:M212)</f>
        <v>323100</v>
      </c>
    </row>
    <row r="208" spans="1:13" ht="24" customHeight="1" x14ac:dyDescent="0.3">
      <c r="A208" s="165" t="s">
        <v>84</v>
      </c>
      <c r="B208" s="166" t="s">
        <v>175</v>
      </c>
      <c r="C208" s="203">
        <v>2000</v>
      </c>
      <c r="E208" s="204">
        <v>2000</v>
      </c>
      <c r="F208" s="160"/>
      <c r="G208" s="203">
        <v>2000</v>
      </c>
      <c r="H208" s="160"/>
      <c r="I208" s="204">
        <v>2000</v>
      </c>
      <c r="J208" s="173">
        <v>0</v>
      </c>
      <c r="K208" s="169">
        <f t="shared" si="8"/>
        <v>0</v>
      </c>
      <c r="L208" s="160"/>
      <c r="M208" s="160">
        <v>2000</v>
      </c>
    </row>
    <row r="209" spans="1:15" ht="18" customHeight="1" x14ac:dyDescent="0.3">
      <c r="A209" s="165" t="s">
        <v>84</v>
      </c>
      <c r="B209" s="166" t="s">
        <v>176</v>
      </c>
      <c r="C209" s="203">
        <v>600</v>
      </c>
      <c r="E209" s="204">
        <v>600</v>
      </c>
      <c r="F209" s="160"/>
      <c r="G209" s="203">
        <v>600</v>
      </c>
      <c r="H209" s="160"/>
      <c r="I209" s="204">
        <v>600</v>
      </c>
      <c r="J209" s="220">
        <v>1080</v>
      </c>
      <c r="K209" s="169">
        <f t="shared" si="8"/>
        <v>180</v>
      </c>
      <c r="L209" s="153">
        <v>500</v>
      </c>
      <c r="M209" s="221">
        <f>L209+I209</f>
        <v>1100</v>
      </c>
      <c r="O209" s="144" t="s">
        <v>429</v>
      </c>
    </row>
    <row r="210" spans="1:15" ht="16.5" customHeight="1" x14ac:dyDescent="0.3">
      <c r="A210" s="165" t="s">
        <v>136</v>
      </c>
      <c r="B210" s="166" t="s">
        <v>177</v>
      </c>
      <c r="C210" s="203">
        <v>50200</v>
      </c>
      <c r="E210" s="204">
        <v>50200</v>
      </c>
      <c r="F210" s="160"/>
      <c r="G210" s="203">
        <v>50200</v>
      </c>
      <c r="H210" s="160"/>
      <c r="I210" s="204">
        <v>50200</v>
      </c>
      <c r="J210" s="173">
        <v>27940</v>
      </c>
      <c r="K210" s="169">
        <f t="shared" si="8"/>
        <v>55.657370517928285</v>
      </c>
      <c r="L210" s="160"/>
      <c r="M210" s="160">
        <v>50200</v>
      </c>
      <c r="O210" s="144" t="s">
        <v>428</v>
      </c>
    </row>
    <row r="211" spans="1:15" ht="18" customHeight="1" x14ac:dyDescent="0.3">
      <c r="A211" s="165" t="s">
        <v>136</v>
      </c>
      <c r="B211" s="166" t="s">
        <v>178</v>
      </c>
      <c r="C211" s="203">
        <v>75000</v>
      </c>
      <c r="E211" s="204">
        <v>75000</v>
      </c>
      <c r="F211" s="160"/>
      <c r="G211" s="203">
        <v>75000</v>
      </c>
      <c r="H211" s="160"/>
      <c r="I211" s="204">
        <v>75000</v>
      </c>
      <c r="J211" s="173">
        <v>45384</v>
      </c>
      <c r="K211" s="169">
        <f t="shared" si="8"/>
        <v>60.512</v>
      </c>
      <c r="L211" s="160"/>
      <c r="M211" s="160">
        <v>75000</v>
      </c>
    </row>
    <row r="212" spans="1:15" ht="18.75" customHeight="1" x14ac:dyDescent="0.3">
      <c r="A212" s="165" t="s">
        <v>136</v>
      </c>
      <c r="B212" s="166" t="s">
        <v>179</v>
      </c>
      <c r="C212" s="203">
        <v>194800</v>
      </c>
      <c r="E212" s="204">
        <v>194800</v>
      </c>
      <c r="F212" s="160"/>
      <c r="G212" s="203">
        <v>194800</v>
      </c>
      <c r="H212" s="160"/>
      <c r="I212" s="204">
        <v>194800</v>
      </c>
      <c r="J212" s="173">
        <v>85990</v>
      </c>
      <c r="K212" s="169">
        <f t="shared" si="8"/>
        <v>44.142710472279262</v>
      </c>
      <c r="L212" s="160"/>
      <c r="M212" s="160">
        <v>194800</v>
      </c>
    </row>
    <row r="213" spans="1:15" ht="21" customHeight="1" x14ac:dyDescent="0.3">
      <c r="A213" s="165"/>
      <c r="B213" s="166"/>
      <c r="C213" s="203"/>
      <c r="E213" s="204"/>
      <c r="F213" s="160"/>
      <c r="G213" s="203"/>
      <c r="H213" s="160"/>
      <c r="I213" s="204"/>
      <c r="J213" s="160"/>
      <c r="K213" s="169"/>
      <c r="L213" s="160"/>
      <c r="M213" s="160"/>
    </row>
    <row r="214" spans="1:15" ht="18.75" customHeight="1" x14ac:dyDescent="0.3">
      <c r="A214" s="163" t="s">
        <v>180</v>
      </c>
      <c r="B214" s="164" t="s">
        <v>181</v>
      </c>
      <c r="C214" s="200">
        <f>SUM(C215)</f>
        <v>900</v>
      </c>
      <c r="E214" s="201">
        <f>SUM(E215)</f>
        <v>900</v>
      </c>
      <c r="F214" s="160"/>
      <c r="G214" s="200">
        <f>SUM(G215)</f>
        <v>900</v>
      </c>
      <c r="H214" s="160"/>
      <c r="I214" s="201">
        <f>SUM(I215)</f>
        <v>900</v>
      </c>
      <c r="J214" s="211">
        <f>SUM(J215)</f>
        <v>0</v>
      </c>
      <c r="K214" s="169">
        <f t="shared" si="8"/>
        <v>0</v>
      </c>
      <c r="L214" s="160"/>
      <c r="M214" s="211">
        <f>SUM(M215)</f>
        <v>900</v>
      </c>
    </row>
    <row r="215" spans="1:15" ht="18" customHeight="1" x14ac:dyDescent="0.3">
      <c r="A215" s="165" t="s">
        <v>182</v>
      </c>
      <c r="B215" s="166" t="s">
        <v>183</v>
      </c>
      <c r="C215" s="203">
        <v>900</v>
      </c>
      <c r="E215" s="204">
        <v>900</v>
      </c>
      <c r="F215" s="160"/>
      <c r="G215" s="203">
        <v>900</v>
      </c>
      <c r="H215" s="160"/>
      <c r="I215" s="204">
        <v>900</v>
      </c>
      <c r="J215" s="160">
        <v>0</v>
      </c>
      <c r="K215" s="169">
        <f t="shared" si="8"/>
        <v>0</v>
      </c>
      <c r="L215" s="160"/>
      <c r="M215" s="212">
        <v>900</v>
      </c>
    </row>
    <row r="216" spans="1:15" ht="14.25" customHeight="1" x14ac:dyDescent="0.3">
      <c r="A216" s="165"/>
      <c r="B216" s="166"/>
      <c r="C216" s="186"/>
      <c r="E216" s="187"/>
      <c r="F216" s="160"/>
      <c r="G216" s="186"/>
      <c r="H216" s="160"/>
      <c r="I216" s="187"/>
      <c r="J216" s="160"/>
      <c r="K216" s="169"/>
      <c r="L216" s="160"/>
      <c r="M216" s="160"/>
    </row>
    <row r="217" spans="1:15" ht="22.5" customHeight="1" x14ac:dyDescent="0.3">
      <c r="A217" s="222" t="s">
        <v>184</v>
      </c>
      <c r="B217" s="164" t="s">
        <v>185</v>
      </c>
      <c r="C217" s="200">
        <f>SUM(C218:C221)</f>
        <v>54863</v>
      </c>
      <c r="E217" s="201">
        <f>SUM(E218:E221)</f>
        <v>54863</v>
      </c>
      <c r="F217" s="160"/>
      <c r="G217" s="200">
        <f>SUM(G218:G221)</f>
        <v>54863</v>
      </c>
      <c r="H217" s="160"/>
      <c r="I217" s="201">
        <f>SUM(I218:I221)</f>
        <v>54863</v>
      </c>
      <c r="J217" s="209">
        <f>SUM(J218:J221)</f>
        <v>16277.579999999998</v>
      </c>
      <c r="K217" s="162">
        <f t="shared" si="8"/>
        <v>29.669504037329343</v>
      </c>
      <c r="L217" s="185"/>
      <c r="M217" s="211">
        <f>SUM(M218:M221)</f>
        <v>54907</v>
      </c>
    </row>
    <row r="218" spans="1:15" ht="24" customHeight="1" x14ac:dyDescent="0.3">
      <c r="A218" s="165" t="s">
        <v>80</v>
      </c>
      <c r="B218" s="166" t="s">
        <v>186</v>
      </c>
      <c r="C218" s="203">
        <v>10815</v>
      </c>
      <c r="E218" s="204">
        <v>10815</v>
      </c>
      <c r="F218" s="160"/>
      <c r="G218" s="203">
        <v>10815</v>
      </c>
      <c r="H218" s="160"/>
      <c r="I218" s="204">
        <v>10815</v>
      </c>
      <c r="J218" s="160">
        <v>4277.12</v>
      </c>
      <c r="K218" s="169">
        <f t="shared" si="8"/>
        <v>39.548035136384655</v>
      </c>
      <c r="L218" s="160"/>
      <c r="M218" s="212">
        <v>10815</v>
      </c>
    </row>
    <row r="219" spans="1:15" ht="18.75" customHeight="1" x14ac:dyDescent="0.3">
      <c r="A219" s="165" t="s">
        <v>82</v>
      </c>
      <c r="B219" s="166" t="s">
        <v>187</v>
      </c>
      <c r="C219" s="203">
        <v>3348</v>
      </c>
      <c r="E219" s="204">
        <v>3348</v>
      </c>
      <c r="F219" s="160"/>
      <c r="G219" s="203">
        <v>3348</v>
      </c>
      <c r="H219" s="160"/>
      <c r="I219" s="204">
        <v>3348</v>
      </c>
      <c r="J219" s="160">
        <v>1494.66</v>
      </c>
      <c r="K219" s="169">
        <f t="shared" si="8"/>
        <v>44.643369175627242</v>
      </c>
      <c r="L219" s="160"/>
      <c r="M219" s="212">
        <v>3348</v>
      </c>
    </row>
    <row r="220" spans="1:15" x14ac:dyDescent="0.3">
      <c r="A220" s="165" t="s">
        <v>84</v>
      </c>
      <c r="B220" s="166" t="s">
        <v>85</v>
      </c>
      <c r="C220" s="203">
        <v>700</v>
      </c>
      <c r="E220" s="204">
        <v>700</v>
      </c>
      <c r="F220" s="160"/>
      <c r="G220" s="203">
        <v>700</v>
      </c>
      <c r="H220" s="160"/>
      <c r="I220" s="204">
        <v>700</v>
      </c>
      <c r="J220" s="160">
        <v>344.17</v>
      </c>
      <c r="K220" s="169">
        <f t="shared" si="8"/>
        <v>49.167142857142856</v>
      </c>
      <c r="L220" s="153">
        <v>44</v>
      </c>
      <c r="M220" s="212">
        <f>L220+I220</f>
        <v>744</v>
      </c>
    </row>
    <row r="221" spans="1:15" ht="17.25" customHeight="1" x14ac:dyDescent="0.3">
      <c r="A221" s="165" t="s">
        <v>84</v>
      </c>
      <c r="B221" s="166" t="s">
        <v>188</v>
      </c>
      <c r="C221" s="203">
        <v>40000</v>
      </c>
      <c r="E221" s="204">
        <v>40000</v>
      </c>
      <c r="F221" s="160"/>
      <c r="G221" s="203">
        <v>40000</v>
      </c>
      <c r="H221" s="160"/>
      <c r="I221" s="204">
        <v>40000</v>
      </c>
      <c r="J221" s="160">
        <v>10161.629999999999</v>
      </c>
      <c r="K221" s="169">
        <f t="shared" si="8"/>
        <v>25.404074999999999</v>
      </c>
      <c r="L221" s="160"/>
      <c r="M221" s="212">
        <v>40000</v>
      </c>
    </row>
    <row r="222" spans="1:15" x14ac:dyDescent="0.3">
      <c r="A222" s="165"/>
      <c r="B222" s="166"/>
      <c r="C222" s="186"/>
      <c r="E222" s="187"/>
      <c r="F222" s="160"/>
      <c r="G222" s="186"/>
      <c r="H222" s="160"/>
      <c r="I222" s="187"/>
      <c r="J222" s="160"/>
      <c r="K222" s="169"/>
      <c r="L222" s="160"/>
      <c r="M222" s="160"/>
    </row>
    <row r="223" spans="1:15" x14ac:dyDescent="0.3">
      <c r="A223" s="163" t="s">
        <v>189</v>
      </c>
      <c r="B223" s="164" t="s">
        <v>190</v>
      </c>
      <c r="C223" s="223">
        <f>SUM(C224:C233)</f>
        <v>104195</v>
      </c>
      <c r="E223" s="224">
        <f>SUM(E224:E233)</f>
        <v>104195</v>
      </c>
      <c r="F223" s="160"/>
      <c r="G223" s="223">
        <f>SUM(G224:G233)</f>
        <v>104195</v>
      </c>
      <c r="H223" s="160"/>
      <c r="I223" s="224">
        <f>SUM(I224:I233)</f>
        <v>104195</v>
      </c>
      <c r="J223" s="162">
        <f>SUM(J224:J233)</f>
        <v>36862.15</v>
      </c>
      <c r="K223" s="162">
        <f t="shared" si="8"/>
        <v>35.378041172800998</v>
      </c>
      <c r="L223" s="185"/>
      <c r="M223" s="225">
        <f>SUM(M224:M233)</f>
        <v>106735</v>
      </c>
    </row>
    <row r="224" spans="1:15" x14ac:dyDescent="0.3">
      <c r="A224" s="165" t="s">
        <v>80</v>
      </c>
      <c r="B224" s="166" t="s">
        <v>191</v>
      </c>
      <c r="C224" s="186">
        <v>3300</v>
      </c>
      <c r="E224" s="187">
        <v>3300</v>
      </c>
      <c r="F224" s="160"/>
      <c r="G224" s="186">
        <v>3300</v>
      </c>
      <c r="H224" s="160"/>
      <c r="I224" s="187">
        <v>3300</v>
      </c>
      <c r="J224" s="192">
        <v>693.26</v>
      </c>
      <c r="K224" s="169">
        <f t="shared" si="8"/>
        <v>21.007878787878788</v>
      </c>
      <c r="L224" s="160"/>
      <c r="M224" s="188">
        <v>3300</v>
      </c>
    </row>
    <row r="225" spans="1:14" ht="21" customHeight="1" x14ac:dyDescent="0.3">
      <c r="A225" s="165" t="s">
        <v>82</v>
      </c>
      <c r="B225" s="166" t="s">
        <v>192</v>
      </c>
      <c r="C225" s="186">
        <v>950</v>
      </c>
      <c r="E225" s="187">
        <v>950</v>
      </c>
      <c r="F225" s="160"/>
      <c r="G225" s="186">
        <v>950</v>
      </c>
      <c r="H225" s="160"/>
      <c r="I225" s="187">
        <v>950</v>
      </c>
      <c r="J225" s="192">
        <v>207.56</v>
      </c>
      <c r="K225" s="169">
        <f t="shared" si="8"/>
        <v>21.848421052631579</v>
      </c>
      <c r="L225" s="160"/>
      <c r="M225" s="188">
        <v>950</v>
      </c>
    </row>
    <row r="226" spans="1:14" x14ac:dyDescent="0.3">
      <c r="A226" s="165" t="s">
        <v>84</v>
      </c>
      <c r="B226" s="166" t="s">
        <v>193</v>
      </c>
      <c r="C226" s="203">
        <v>2245</v>
      </c>
      <c r="E226" s="204">
        <v>2245</v>
      </c>
      <c r="F226" s="160"/>
      <c r="G226" s="203">
        <v>2245</v>
      </c>
      <c r="H226" s="160"/>
      <c r="I226" s="204">
        <v>2245</v>
      </c>
      <c r="J226" s="160">
        <v>200.11</v>
      </c>
      <c r="K226" s="169">
        <f t="shared" si="8"/>
        <v>8.9135857461024504</v>
      </c>
      <c r="L226" s="153">
        <v>-45</v>
      </c>
      <c r="M226" s="212">
        <f>L226+I226</f>
        <v>2200</v>
      </c>
    </row>
    <row r="227" spans="1:14" x14ac:dyDescent="0.3">
      <c r="A227" s="165" t="s">
        <v>136</v>
      </c>
      <c r="B227" s="166" t="s">
        <v>420</v>
      </c>
      <c r="C227" s="203"/>
      <c r="E227" s="204"/>
      <c r="F227" s="160"/>
      <c r="G227" s="203"/>
      <c r="H227" s="160"/>
      <c r="I227" s="204"/>
      <c r="J227" s="160">
        <v>40.49</v>
      </c>
      <c r="K227" s="169"/>
      <c r="L227" s="153">
        <v>45</v>
      </c>
      <c r="M227" s="212">
        <f>L227</f>
        <v>45</v>
      </c>
    </row>
    <row r="228" spans="1:14" x14ac:dyDescent="0.3">
      <c r="A228" s="165" t="s">
        <v>182</v>
      </c>
      <c r="B228" s="196" t="s">
        <v>404</v>
      </c>
      <c r="C228" s="203"/>
      <c r="E228" s="204"/>
      <c r="F228" s="160"/>
      <c r="G228" s="203"/>
      <c r="H228" s="160"/>
      <c r="I228" s="204"/>
      <c r="J228" s="192">
        <v>1904.84</v>
      </c>
      <c r="K228" s="169"/>
      <c r="L228" s="153">
        <v>2540</v>
      </c>
      <c r="M228" s="212">
        <f>L228</f>
        <v>2540</v>
      </c>
    </row>
    <row r="229" spans="1:14" x14ac:dyDescent="0.3">
      <c r="A229" s="165" t="s">
        <v>84</v>
      </c>
      <c r="B229" s="166" t="s">
        <v>395</v>
      </c>
      <c r="C229" s="203">
        <v>10000</v>
      </c>
      <c r="E229" s="204">
        <v>10000</v>
      </c>
      <c r="F229" s="160"/>
      <c r="G229" s="203">
        <v>10000</v>
      </c>
      <c r="H229" s="160"/>
      <c r="I229" s="204">
        <v>10000</v>
      </c>
      <c r="J229" s="173">
        <v>0</v>
      </c>
      <c r="K229" s="169">
        <f t="shared" si="8"/>
        <v>0</v>
      </c>
      <c r="L229" s="153">
        <v>-3000</v>
      </c>
      <c r="M229" s="212">
        <f>L229+I229</f>
        <v>7000</v>
      </c>
    </row>
    <row r="230" spans="1:14" x14ac:dyDescent="0.3">
      <c r="A230" s="165" t="s">
        <v>84</v>
      </c>
      <c r="B230" s="196" t="s">
        <v>405</v>
      </c>
      <c r="C230" s="203"/>
      <c r="E230" s="204"/>
      <c r="F230" s="160"/>
      <c r="G230" s="203"/>
      <c r="H230" s="160"/>
      <c r="I230" s="204"/>
      <c r="J230" s="173">
        <v>1259.8900000000001</v>
      </c>
      <c r="K230" s="169"/>
      <c r="L230" s="153">
        <v>3000</v>
      </c>
      <c r="M230" s="212">
        <f>L230</f>
        <v>3000</v>
      </c>
    </row>
    <row r="231" spans="1:14" ht="18" customHeight="1" x14ac:dyDescent="0.3">
      <c r="A231" s="165" t="s">
        <v>84</v>
      </c>
      <c r="B231" s="166" t="s">
        <v>194</v>
      </c>
      <c r="C231" s="203">
        <v>700</v>
      </c>
      <c r="E231" s="204">
        <v>700</v>
      </c>
      <c r="F231" s="160"/>
      <c r="G231" s="203">
        <v>700</v>
      </c>
      <c r="H231" s="160"/>
      <c r="I231" s="204">
        <v>700</v>
      </c>
      <c r="J231" s="173">
        <v>396</v>
      </c>
      <c r="K231" s="169">
        <f t="shared" si="8"/>
        <v>56.571428571428569</v>
      </c>
      <c r="L231" s="160"/>
      <c r="M231" s="212">
        <v>700</v>
      </c>
    </row>
    <row r="232" spans="1:14" ht="20.25" customHeight="1" x14ac:dyDescent="0.3">
      <c r="A232" s="165" t="s">
        <v>136</v>
      </c>
      <c r="B232" s="166" t="s">
        <v>195</v>
      </c>
      <c r="C232" s="203">
        <v>85000</v>
      </c>
      <c r="E232" s="204">
        <v>85000</v>
      </c>
      <c r="F232" s="160"/>
      <c r="G232" s="203">
        <v>85000</v>
      </c>
      <c r="H232" s="160"/>
      <c r="I232" s="204">
        <v>85000</v>
      </c>
      <c r="J232" s="173">
        <v>32160</v>
      </c>
      <c r="K232" s="169">
        <f t="shared" si="8"/>
        <v>37.835294117647059</v>
      </c>
      <c r="L232" s="160"/>
      <c r="M232" s="212">
        <v>85000</v>
      </c>
    </row>
    <row r="233" spans="1:14" ht="18" customHeight="1" x14ac:dyDescent="0.3">
      <c r="A233" s="165" t="s">
        <v>84</v>
      </c>
      <c r="B233" s="196" t="s">
        <v>196</v>
      </c>
      <c r="C233" s="203">
        <v>2000</v>
      </c>
      <c r="E233" s="204">
        <v>2000</v>
      </c>
      <c r="F233" s="160"/>
      <c r="G233" s="203">
        <v>2000</v>
      </c>
      <c r="H233" s="160"/>
      <c r="I233" s="204">
        <v>2000</v>
      </c>
      <c r="J233" s="160">
        <v>0</v>
      </c>
      <c r="K233" s="169">
        <f t="shared" si="8"/>
        <v>0</v>
      </c>
      <c r="L233" s="160"/>
      <c r="M233" s="212">
        <v>2000</v>
      </c>
    </row>
    <row r="234" spans="1:14" ht="18" customHeight="1" x14ac:dyDescent="0.3">
      <c r="A234" s="165"/>
      <c r="B234" s="226"/>
      <c r="C234" s="203"/>
      <c r="E234" s="204"/>
      <c r="F234" s="160"/>
      <c r="G234" s="203"/>
      <c r="H234" s="160"/>
      <c r="I234" s="204"/>
      <c r="J234" s="160"/>
      <c r="K234" s="169"/>
      <c r="L234" s="160"/>
      <c r="M234" s="160"/>
    </row>
    <row r="235" spans="1:14" ht="17.25" customHeight="1" x14ac:dyDescent="0.3">
      <c r="A235" s="163" t="s">
        <v>197</v>
      </c>
      <c r="B235" s="164" t="s">
        <v>198</v>
      </c>
      <c r="C235" s="200">
        <f>SUM(C236:C239)</f>
        <v>80950</v>
      </c>
      <c r="E235" s="201">
        <f>SUM(E236:E239)</f>
        <v>80950</v>
      </c>
      <c r="F235" s="160"/>
      <c r="G235" s="200">
        <f>SUM(G236:G239)</f>
        <v>80950</v>
      </c>
      <c r="H235" s="160"/>
      <c r="I235" s="201">
        <f>SUM(I236:I239)</f>
        <v>80950</v>
      </c>
      <c r="J235" s="180">
        <f>SUM(J236:J239)</f>
        <v>59557.14</v>
      </c>
      <c r="K235" s="162">
        <f t="shared" si="8"/>
        <v>73.572748610253242</v>
      </c>
      <c r="L235" s="185"/>
      <c r="M235" s="211">
        <f>SUM(M236:M239)</f>
        <v>108850</v>
      </c>
      <c r="N235" s="179"/>
    </row>
    <row r="236" spans="1:14" ht="15.75" customHeight="1" x14ac:dyDescent="0.3">
      <c r="A236" s="165" t="s">
        <v>84</v>
      </c>
      <c r="B236" s="166" t="s">
        <v>199</v>
      </c>
      <c r="C236" s="203">
        <v>55000</v>
      </c>
      <c r="E236" s="204">
        <v>55000</v>
      </c>
      <c r="F236" s="160"/>
      <c r="G236" s="203">
        <v>55000</v>
      </c>
      <c r="H236" s="160"/>
      <c r="I236" s="204">
        <v>55000</v>
      </c>
      <c r="J236" s="160">
        <v>52057.14</v>
      </c>
      <c r="K236" s="169">
        <f t="shared" si="8"/>
        <v>94.649345454545454</v>
      </c>
      <c r="L236" s="153">
        <v>25000</v>
      </c>
      <c r="M236" s="212">
        <f>L236+I236</f>
        <v>80000</v>
      </c>
    </row>
    <row r="237" spans="1:14" x14ac:dyDescent="0.3">
      <c r="A237" s="165" t="s">
        <v>84</v>
      </c>
      <c r="B237" s="166" t="s">
        <v>200</v>
      </c>
      <c r="C237" s="203">
        <v>350</v>
      </c>
      <c r="E237" s="204">
        <v>350</v>
      </c>
      <c r="F237" s="160"/>
      <c r="G237" s="203">
        <v>350</v>
      </c>
      <c r="H237" s="160"/>
      <c r="I237" s="204">
        <v>350</v>
      </c>
      <c r="J237" s="160">
        <v>0</v>
      </c>
      <c r="K237" s="169">
        <f t="shared" si="8"/>
        <v>0</v>
      </c>
      <c r="L237" s="160"/>
      <c r="M237" s="212">
        <v>350</v>
      </c>
    </row>
    <row r="238" spans="1:14" ht="17.25" customHeight="1" x14ac:dyDescent="0.3">
      <c r="A238" s="165" t="s">
        <v>84</v>
      </c>
      <c r="B238" s="166" t="s">
        <v>201</v>
      </c>
      <c r="C238" s="203">
        <v>600</v>
      </c>
      <c r="E238" s="204">
        <v>600</v>
      </c>
      <c r="F238" s="160"/>
      <c r="G238" s="203">
        <v>600</v>
      </c>
      <c r="H238" s="160"/>
      <c r="I238" s="204">
        <v>600</v>
      </c>
      <c r="J238" s="173">
        <v>3500</v>
      </c>
      <c r="K238" s="169">
        <f t="shared" si="8"/>
        <v>583.33333333333326</v>
      </c>
      <c r="L238" s="198">
        <v>2900</v>
      </c>
      <c r="M238" s="212">
        <f>L238+I238</f>
        <v>3500</v>
      </c>
    </row>
    <row r="239" spans="1:14" x14ac:dyDescent="0.3">
      <c r="A239" s="165" t="s">
        <v>136</v>
      </c>
      <c r="B239" s="166" t="s">
        <v>202</v>
      </c>
      <c r="C239" s="203">
        <v>25000</v>
      </c>
      <c r="E239" s="204">
        <v>25000</v>
      </c>
      <c r="F239" s="160"/>
      <c r="G239" s="203">
        <v>25000</v>
      </c>
      <c r="H239" s="160"/>
      <c r="I239" s="204">
        <v>25000</v>
      </c>
      <c r="J239" s="173">
        <v>4000</v>
      </c>
      <c r="K239" s="169">
        <f t="shared" si="8"/>
        <v>16</v>
      </c>
      <c r="L239" s="160"/>
      <c r="M239" s="212">
        <v>25000</v>
      </c>
    </row>
    <row r="240" spans="1:14" ht="20.25" customHeight="1" x14ac:dyDescent="0.3">
      <c r="A240" s="165"/>
      <c r="B240" s="166"/>
      <c r="C240" s="203"/>
      <c r="E240" s="204"/>
      <c r="F240" s="160"/>
      <c r="G240" s="203"/>
      <c r="H240" s="160"/>
      <c r="I240" s="204"/>
      <c r="J240" s="160"/>
      <c r="K240" s="169"/>
      <c r="L240" s="160"/>
      <c r="M240" s="212"/>
    </row>
    <row r="241" spans="1:13" ht="21.75" customHeight="1" x14ac:dyDescent="0.3">
      <c r="A241" s="163" t="s">
        <v>203</v>
      </c>
      <c r="B241" s="164" t="s">
        <v>204</v>
      </c>
      <c r="C241" s="200">
        <f>SUM(C242:C243)</f>
        <v>600</v>
      </c>
      <c r="E241" s="201">
        <f>SUM(E242:E243)</f>
        <v>600</v>
      </c>
      <c r="F241" s="160"/>
      <c r="G241" s="200">
        <f>SUM(G242:G243)</f>
        <v>600</v>
      </c>
      <c r="H241" s="160"/>
      <c r="I241" s="201">
        <f>SUM(I242:I243)</f>
        <v>600</v>
      </c>
      <c r="J241" s="211">
        <f>SUM(J242:J243)</f>
        <v>0</v>
      </c>
      <c r="K241" s="169">
        <f t="shared" si="8"/>
        <v>0</v>
      </c>
      <c r="L241" s="160"/>
      <c r="M241" s="211">
        <f>SUM(M242:M243)</f>
        <v>600</v>
      </c>
    </row>
    <row r="242" spans="1:13" ht="18.75" customHeight="1" x14ac:dyDescent="0.3">
      <c r="A242" s="165" t="s">
        <v>84</v>
      </c>
      <c r="B242" s="166" t="s">
        <v>205</v>
      </c>
      <c r="C242" s="203">
        <v>200</v>
      </c>
      <c r="E242" s="204">
        <v>200</v>
      </c>
      <c r="F242" s="160"/>
      <c r="G242" s="203">
        <v>200</v>
      </c>
      <c r="H242" s="160"/>
      <c r="I242" s="204">
        <v>200</v>
      </c>
      <c r="J242" s="160">
        <v>0</v>
      </c>
      <c r="K242" s="169">
        <f t="shared" si="8"/>
        <v>0</v>
      </c>
      <c r="L242" s="160"/>
      <c r="M242" s="212">
        <v>200</v>
      </c>
    </row>
    <row r="243" spans="1:13" ht="18" customHeight="1" x14ac:dyDescent="0.3">
      <c r="A243" s="165" t="s">
        <v>84</v>
      </c>
      <c r="B243" s="166" t="s">
        <v>206</v>
      </c>
      <c r="C243" s="203">
        <v>400</v>
      </c>
      <c r="E243" s="204">
        <v>400</v>
      </c>
      <c r="F243" s="160"/>
      <c r="G243" s="203">
        <v>400</v>
      </c>
      <c r="H243" s="160"/>
      <c r="I243" s="204">
        <v>400</v>
      </c>
      <c r="J243" s="160">
        <v>0</v>
      </c>
      <c r="K243" s="169">
        <f t="shared" si="8"/>
        <v>0</v>
      </c>
      <c r="L243" s="160"/>
      <c r="M243" s="212">
        <v>400</v>
      </c>
    </row>
    <row r="244" spans="1:13" x14ac:dyDescent="0.3">
      <c r="A244" s="165"/>
      <c r="B244" s="166"/>
      <c r="C244" s="186"/>
      <c r="E244" s="187"/>
      <c r="F244" s="160"/>
      <c r="G244" s="186"/>
      <c r="H244" s="160"/>
      <c r="I244" s="187"/>
      <c r="J244" s="160"/>
      <c r="K244" s="169"/>
      <c r="L244" s="160"/>
      <c r="M244" s="188"/>
    </row>
    <row r="245" spans="1:13" ht="22.5" customHeight="1" x14ac:dyDescent="0.3">
      <c r="A245" s="163" t="s">
        <v>207</v>
      </c>
      <c r="B245" s="164" t="s">
        <v>208</v>
      </c>
      <c r="C245" s="200">
        <v>80200</v>
      </c>
      <c r="E245" s="201">
        <f>SUM(E251:E254)</f>
        <v>78700</v>
      </c>
      <c r="F245" s="160"/>
      <c r="G245" s="200">
        <f>SUM(G251:G254)</f>
        <v>78700</v>
      </c>
      <c r="H245" s="160"/>
      <c r="I245" s="201">
        <f>SUM(I251:I254)</f>
        <v>78700</v>
      </c>
      <c r="J245" s="209">
        <f>SUM(J251:J254)</f>
        <v>46700</v>
      </c>
      <c r="K245" s="162">
        <f t="shared" si="8"/>
        <v>59.339263024142305</v>
      </c>
      <c r="L245" s="160"/>
      <c r="M245" s="211">
        <f>SUM(M251:M254)</f>
        <v>88700</v>
      </c>
    </row>
    <row r="246" spans="1:13" hidden="1" x14ac:dyDescent="0.3">
      <c r="A246" s="165" t="s">
        <v>136</v>
      </c>
      <c r="B246" s="166" t="s">
        <v>209</v>
      </c>
      <c r="C246" s="200"/>
      <c r="E246" s="201"/>
      <c r="F246" s="160"/>
      <c r="G246" s="200"/>
      <c r="H246" s="160"/>
      <c r="I246" s="201"/>
      <c r="J246" s="160"/>
      <c r="K246" s="169" t="e">
        <f t="shared" si="8"/>
        <v>#DIV/0!</v>
      </c>
      <c r="L246" s="160"/>
      <c r="M246" s="211"/>
    </row>
    <row r="247" spans="1:13" hidden="1" x14ac:dyDescent="0.3">
      <c r="A247" s="165" t="s">
        <v>136</v>
      </c>
      <c r="B247" s="166" t="s">
        <v>210</v>
      </c>
      <c r="C247" s="203" t="s">
        <v>211</v>
      </c>
      <c r="E247" s="204" t="s">
        <v>211</v>
      </c>
      <c r="F247" s="160"/>
      <c r="G247" s="203" t="s">
        <v>211</v>
      </c>
      <c r="H247" s="160"/>
      <c r="I247" s="204" t="s">
        <v>211</v>
      </c>
      <c r="J247" s="160"/>
      <c r="K247" s="169" t="e">
        <f t="shared" si="8"/>
        <v>#VALUE!</v>
      </c>
      <c r="L247" s="160"/>
      <c r="M247" s="212" t="s">
        <v>211</v>
      </c>
    </row>
    <row r="248" spans="1:13" ht="21" hidden="1" customHeight="1" x14ac:dyDescent="0.3">
      <c r="A248" s="165" t="s">
        <v>136</v>
      </c>
      <c r="B248" s="166" t="s">
        <v>212</v>
      </c>
      <c r="C248" s="203"/>
      <c r="E248" s="204"/>
      <c r="F248" s="160"/>
      <c r="G248" s="203"/>
      <c r="H248" s="160"/>
      <c r="I248" s="204"/>
      <c r="J248" s="160"/>
      <c r="K248" s="169" t="e">
        <f t="shared" si="8"/>
        <v>#DIV/0!</v>
      </c>
      <c r="L248" s="160"/>
      <c r="M248" s="212"/>
    </row>
    <row r="249" spans="1:13" hidden="1" x14ac:dyDescent="0.3">
      <c r="A249" s="165" t="s">
        <v>136</v>
      </c>
      <c r="B249" s="166" t="s">
        <v>213</v>
      </c>
      <c r="C249" s="203"/>
      <c r="E249" s="204"/>
      <c r="F249" s="160"/>
      <c r="G249" s="203"/>
      <c r="H249" s="160"/>
      <c r="I249" s="204"/>
      <c r="J249" s="160"/>
      <c r="K249" s="169" t="e">
        <f t="shared" si="8"/>
        <v>#DIV/0!</v>
      </c>
      <c r="L249" s="160"/>
      <c r="M249" s="212"/>
    </row>
    <row r="250" spans="1:13" ht="18.75" hidden="1" customHeight="1" x14ac:dyDescent="0.3">
      <c r="A250" s="165" t="s">
        <v>136</v>
      </c>
      <c r="B250" s="166" t="s">
        <v>214</v>
      </c>
      <c r="C250" s="203"/>
      <c r="E250" s="204"/>
      <c r="F250" s="160"/>
      <c r="G250" s="203"/>
      <c r="H250" s="160"/>
      <c r="I250" s="204"/>
      <c r="J250" s="160"/>
      <c r="K250" s="169" t="e">
        <f t="shared" si="8"/>
        <v>#DIV/0!</v>
      </c>
      <c r="L250" s="160"/>
      <c r="M250" s="212"/>
    </row>
    <row r="251" spans="1:13" ht="18.75" customHeight="1" x14ac:dyDescent="0.3">
      <c r="A251" s="166" t="s">
        <v>136</v>
      </c>
      <c r="B251" s="166" t="s">
        <v>382</v>
      </c>
      <c r="C251" s="203"/>
      <c r="D251" s="153">
        <v>66000</v>
      </c>
      <c r="E251" s="204">
        <f>D251</f>
        <v>66000</v>
      </c>
      <c r="F251" s="160"/>
      <c r="G251" s="203">
        <f>E251</f>
        <v>66000</v>
      </c>
      <c r="H251" s="160"/>
      <c r="I251" s="204">
        <f>G251</f>
        <v>66000</v>
      </c>
      <c r="J251" s="173">
        <v>40000</v>
      </c>
      <c r="K251" s="169">
        <f t="shared" si="8"/>
        <v>60.606060606060609</v>
      </c>
      <c r="L251" s="153">
        <v>10000</v>
      </c>
      <c r="M251" s="212">
        <f>L251+I251</f>
        <v>76000</v>
      </c>
    </row>
    <row r="252" spans="1:13" ht="18.75" customHeight="1" x14ac:dyDescent="0.3">
      <c r="A252" s="166" t="s">
        <v>136</v>
      </c>
      <c r="B252" s="166" t="s">
        <v>383</v>
      </c>
      <c r="C252" s="203"/>
      <c r="D252" s="153">
        <v>12000</v>
      </c>
      <c r="E252" s="204">
        <f>D252</f>
        <v>12000</v>
      </c>
      <c r="F252" s="160"/>
      <c r="G252" s="203">
        <f>E252</f>
        <v>12000</v>
      </c>
      <c r="H252" s="160"/>
      <c r="I252" s="204">
        <f>G252</f>
        <v>12000</v>
      </c>
      <c r="J252" s="173">
        <v>6000</v>
      </c>
      <c r="K252" s="169">
        <f t="shared" si="8"/>
        <v>50</v>
      </c>
      <c r="L252" s="160"/>
      <c r="M252" s="212">
        <v>12000</v>
      </c>
    </row>
    <row r="253" spans="1:13" ht="18.75" customHeight="1" x14ac:dyDescent="0.3">
      <c r="A253" s="166" t="s">
        <v>136</v>
      </c>
      <c r="B253" s="166" t="s">
        <v>384</v>
      </c>
      <c r="C253" s="203"/>
      <c r="D253" s="153">
        <v>300</v>
      </c>
      <c r="E253" s="204">
        <f>D253</f>
        <v>300</v>
      </c>
      <c r="F253" s="160"/>
      <c r="G253" s="203">
        <f>E253</f>
        <v>300</v>
      </c>
      <c r="H253" s="160"/>
      <c r="I253" s="204">
        <f>G253</f>
        <v>300</v>
      </c>
      <c r="J253" s="173">
        <v>300</v>
      </c>
      <c r="K253" s="169">
        <f t="shared" si="8"/>
        <v>100</v>
      </c>
      <c r="L253" s="160"/>
      <c r="M253" s="212">
        <v>300</v>
      </c>
    </row>
    <row r="254" spans="1:13" ht="18.75" customHeight="1" x14ac:dyDescent="0.3">
      <c r="A254" s="166" t="s">
        <v>136</v>
      </c>
      <c r="B254" s="166" t="s">
        <v>212</v>
      </c>
      <c r="C254" s="203"/>
      <c r="D254" s="227">
        <v>400</v>
      </c>
      <c r="E254" s="204">
        <f>D254</f>
        <v>400</v>
      </c>
      <c r="F254" s="160"/>
      <c r="G254" s="203">
        <f>E254</f>
        <v>400</v>
      </c>
      <c r="H254" s="160"/>
      <c r="I254" s="204">
        <f>G254</f>
        <v>400</v>
      </c>
      <c r="J254" s="173">
        <v>400</v>
      </c>
      <c r="K254" s="169">
        <f t="shared" si="8"/>
        <v>100</v>
      </c>
      <c r="L254" s="160"/>
      <c r="M254" s="212">
        <v>400</v>
      </c>
    </row>
    <row r="255" spans="1:13" ht="19.5" customHeight="1" x14ac:dyDescent="0.3">
      <c r="A255" s="165"/>
      <c r="B255" s="228"/>
      <c r="C255" s="203"/>
      <c r="E255" s="204"/>
      <c r="F255" s="160"/>
      <c r="G255" s="203"/>
      <c r="H255" s="160"/>
      <c r="I255" s="204"/>
      <c r="J255" s="160"/>
      <c r="K255" s="169"/>
      <c r="L255" s="160"/>
      <c r="M255" s="212"/>
    </row>
    <row r="256" spans="1:13" ht="21" customHeight="1" x14ac:dyDescent="0.3">
      <c r="A256" s="163" t="s">
        <v>215</v>
      </c>
      <c r="B256" s="164" t="s">
        <v>216</v>
      </c>
      <c r="C256" s="200">
        <f>SUM(C257:C259)</f>
        <v>187000</v>
      </c>
      <c r="E256" s="201">
        <f>SUM(E257:E259)</f>
        <v>187000</v>
      </c>
      <c r="F256" s="160"/>
      <c r="G256" s="200">
        <f>SUM(G257:G259)</f>
        <v>187000</v>
      </c>
      <c r="H256" s="160"/>
      <c r="I256" s="201">
        <f>SUM(I257:I259)</f>
        <v>147000</v>
      </c>
      <c r="J256" s="209">
        <f>SUM(J257:J259)</f>
        <v>68381.600000000006</v>
      </c>
      <c r="K256" s="162">
        <f t="shared" si="8"/>
        <v>46.518095238095242</v>
      </c>
      <c r="L256" s="160"/>
      <c r="M256" s="211">
        <f>SUM(M257:M259)</f>
        <v>147000</v>
      </c>
    </row>
    <row r="257" spans="1:13" x14ac:dyDescent="0.3">
      <c r="A257" s="165" t="s">
        <v>136</v>
      </c>
      <c r="B257" s="166" t="s">
        <v>217</v>
      </c>
      <c r="C257" s="203">
        <v>40000</v>
      </c>
      <c r="E257" s="204">
        <v>40000</v>
      </c>
      <c r="F257" s="160"/>
      <c r="G257" s="203">
        <v>40000</v>
      </c>
      <c r="H257" s="160"/>
      <c r="I257" s="204">
        <v>40000</v>
      </c>
      <c r="J257" s="173">
        <v>14885.6</v>
      </c>
      <c r="K257" s="169">
        <f t="shared" si="8"/>
        <v>37.214000000000006</v>
      </c>
      <c r="L257" s="160"/>
      <c r="M257" s="212">
        <v>40000</v>
      </c>
    </row>
    <row r="258" spans="1:13" ht="16.5" customHeight="1" x14ac:dyDescent="0.3">
      <c r="A258" s="165" t="s">
        <v>136</v>
      </c>
      <c r="B258" s="166" t="s">
        <v>218</v>
      </c>
      <c r="C258" s="203">
        <v>107000</v>
      </c>
      <c r="E258" s="204">
        <v>107000</v>
      </c>
      <c r="F258" s="160"/>
      <c r="G258" s="203">
        <v>107000</v>
      </c>
      <c r="H258" s="160"/>
      <c r="I258" s="204">
        <v>107000</v>
      </c>
      <c r="J258" s="173">
        <v>53496</v>
      </c>
      <c r="K258" s="169">
        <f t="shared" si="8"/>
        <v>49.996261682242995</v>
      </c>
      <c r="L258" s="160"/>
      <c r="M258" s="212">
        <v>107000</v>
      </c>
    </row>
    <row r="259" spans="1:13" ht="18.75" customHeight="1" x14ac:dyDescent="0.3">
      <c r="A259" s="165">
        <v>635006</v>
      </c>
      <c r="B259" s="166" t="s">
        <v>219</v>
      </c>
      <c r="C259" s="203">
        <v>40000</v>
      </c>
      <c r="E259" s="204">
        <v>40000</v>
      </c>
      <c r="F259" s="160"/>
      <c r="G259" s="203">
        <v>40000</v>
      </c>
      <c r="H259" s="153">
        <v>-40000</v>
      </c>
      <c r="I259" s="204">
        <f>H259+G259</f>
        <v>0</v>
      </c>
      <c r="J259" s="160">
        <v>0</v>
      </c>
      <c r="K259" s="169"/>
      <c r="L259" s="160"/>
      <c r="M259" s="212">
        <f>L259+K259</f>
        <v>0</v>
      </c>
    </row>
    <row r="260" spans="1:13" x14ac:dyDescent="0.3">
      <c r="A260" s="165"/>
      <c r="B260" s="166"/>
      <c r="C260" s="203"/>
      <c r="E260" s="204"/>
      <c r="F260" s="160"/>
      <c r="G260" s="203"/>
      <c r="H260" s="160"/>
      <c r="I260" s="204"/>
      <c r="J260" s="160"/>
      <c r="K260" s="169"/>
      <c r="L260" s="160"/>
      <c r="M260" s="212"/>
    </row>
    <row r="261" spans="1:13" x14ac:dyDescent="0.3">
      <c r="A261" s="163" t="s">
        <v>220</v>
      </c>
      <c r="B261" s="164" t="s">
        <v>221</v>
      </c>
      <c r="C261" s="200">
        <f t="shared" ref="C261:J261" si="9">SUM(C262)</f>
        <v>5000</v>
      </c>
      <c r="E261" s="201">
        <f t="shared" si="9"/>
        <v>5000</v>
      </c>
      <c r="F261" s="160"/>
      <c r="G261" s="200">
        <f t="shared" si="9"/>
        <v>5000</v>
      </c>
      <c r="H261" s="160"/>
      <c r="I261" s="201">
        <f t="shared" si="9"/>
        <v>5000</v>
      </c>
      <c r="J261" s="209">
        <f t="shared" si="9"/>
        <v>1332</v>
      </c>
      <c r="K261" s="162">
        <f t="shared" si="8"/>
        <v>26.640000000000004</v>
      </c>
      <c r="L261" s="160"/>
      <c r="M261" s="211">
        <f t="shared" ref="M261" si="10">SUM(M262)</f>
        <v>5000</v>
      </c>
    </row>
    <row r="262" spans="1:13" ht="21.75" customHeight="1" x14ac:dyDescent="0.3">
      <c r="A262" s="165" t="s">
        <v>136</v>
      </c>
      <c r="B262" s="166" t="s">
        <v>222</v>
      </c>
      <c r="C262" s="203">
        <v>5000</v>
      </c>
      <c r="E262" s="204">
        <v>5000</v>
      </c>
      <c r="F262" s="160"/>
      <c r="G262" s="203">
        <v>5000</v>
      </c>
      <c r="H262" s="160"/>
      <c r="I262" s="204">
        <v>5000</v>
      </c>
      <c r="J262" s="173">
        <v>1332</v>
      </c>
      <c r="K262" s="169">
        <f t="shared" si="8"/>
        <v>26.640000000000004</v>
      </c>
      <c r="L262" s="160"/>
      <c r="M262" s="212">
        <v>5000</v>
      </c>
    </row>
    <row r="263" spans="1:13" x14ac:dyDescent="0.3">
      <c r="A263" s="165"/>
      <c r="B263" s="166"/>
      <c r="C263" s="203"/>
      <c r="E263" s="204"/>
      <c r="F263" s="160"/>
      <c r="G263" s="203"/>
      <c r="H263" s="160"/>
      <c r="I263" s="204"/>
      <c r="J263" s="160"/>
      <c r="K263" s="169"/>
      <c r="L263" s="160"/>
      <c r="M263" s="212"/>
    </row>
    <row r="264" spans="1:13" x14ac:dyDescent="0.3">
      <c r="A264" s="163" t="s">
        <v>223</v>
      </c>
      <c r="B264" s="164" t="s">
        <v>224</v>
      </c>
      <c r="C264" s="200">
        <f>SUM(C265:C295)</f>
        <v>50180</v>
      </c>
      <c r="E264" s="201">
        <f>SUM(E265:E295)</f>
        <v>48980</v>
      </c>
      <c r="F264" s="160"/>
      <c r="G264" s="200">
        <f>SUM(G265:G295)</f>
        <v>48980</v>
      </c>
      <c r="H264" s="160"/>
      <c r="I264" s="201">
        <f>SUM(I265:I295)</f>
        <v>48980</v>
      </c>
      <c r="J264" s="209">
        <f>SUM(J265:J295)</f>
        <v>14090.119999999999</v>
      </c>
      <c r="K264" s="162">
        <f t="shared" si="8"/>
        <v>28.767088607594935</v>
      </c>
      <c r="L264" s="185"/>
      <c r="M264" s="211">
        <f>SUM(M265:M295)</f>
        <v>48980</v>
      </c>
    </row>
    <row r="265" spans="1:13" x14ac:dyDescent="0.3">
      <c r="A265" s="165" t="s">
        <v>84</v>
      </c>
      <c r="B265" s="166" t="s">
        <v>225</v>
      </c>
      <c r="C265" s="203">
        <v>3000</v>
      </c>
      <c r="D265" s="153"/>
      <c r="E265" s="204">
        <v>3000</v>
      </c>
      <c r="F265" s="160"/>
      <c r="G265" s="203">
        <v>3000</v>
      </c>
      <c r="H265" s="160"/>
      <c r="I265" s="204">
        <v>3000</v>
      </c>
      <c r="J265" s="160">
        <v>1848.21</v>
      </c>
      <c r="K265" s="169">
        <f t="shared" si="8"/>
        <v>61.606999999999999</v>
      </c>
      <c r="L265" s="160"/>
      <c r="M265" s="212">
        <v>3000</v>
      </c>
    </row>
    <row r="266" spans="1:13" ht="18.75" customHeight="1" x14ac:dyDescent="0.3">
      <c r="A266" s="165" t="s">
        <v>84</v>
      </c>
      <c r="B266" s="166" t="s">
        <v>226</v>
      </c>
      <c r="C266" s="203">
        <v>2000</v>
      </c>
      <c r="D266" s="153">
        <v>650</v>
      </c>
      <c r="E266" s="204">
        <f>C266+D266</f>
        <v>2650</v>
      </c>
      <c r="F266" s="160"/>
      <c r="G266" s="203">
        <f>E266+F266</f>
        <v>2650</v>
      </c>
      <c r="H266" s="160"/>
      <c r="I266" s="204">
        <f>G266+H266</f>
        <v>2650</v>
      </c>
      <c r="J266" s="160">
        <v>571.48</v>
      </c>
      <c r="K266" s="169">
        <f t="shared" si="8"/>
        <v>21.565283018867927</v>
      </c>
      <c r="L266" s="160"/>
      <c r="M266" s="212">
        <v>2650</v>
      </c>
    </row>
    <row r="267" spans="1:13" ht="19.5" customHeight="1" x14ac:dyDescent="0.3">
      <c r="A267" s="165" t="s">
        <v>84</v>
      </c>
      <c r="B267" s="166" t="s">
        <v>227</v>
      </c>
      <c r="C267" s="203">
        <v>14000</v>
      </c>
      <c r="D267" s="153"/>
      <c r="E267" s="204">
        <v>14000</v>
      </c>
      <c r="F267" s="160"/>
      <c r="G267" s="203">
        <v>14000</v>
      </c>
      <c r="H267" s="160"/>
      <c r="I267" s="204">
        <v>14000</v>
      </c>
      <c r="J267" s="160">
        <v>321.01</v>
      </c>
      <c r="K267" s="169">
        <f t="shared" ref="K267:K327" si="11">J267/I267*100</f>
        <v>2.2929285714285714</v>
      </c>
      <c r="L267" s="153">
        <v>-1810</v>
      </c>
      <c r="M267" s="212">
        <f>L267+I267</f>
        <v>12190</v>
      </c>
    </row>
    <row r="268" spans="1:13" ht="16.5" hidden="1" customHeight="1" x14ac:dyDescent="0.3">
      <c r="A268" s="165" t="s">
        <v>84</v>
      </c>
      <c r="B268" s="166" t="s">
        <v>228</v>
      </c>
      <c r="C268" s="203"/>
      <c r="D268" s="153"/>
      <c r="E268" s="204"/>
      <c r="F268" s="160"/>
      <c r="G268" s="203"/>
      <c r="H268" s="160"/>
      <c r="I268" s="204"/>
      <c r="J268" s="160"/>
      <c r="K268" s="169" t="e">
        <f t="shared" si="11"/>
        <v>#DIV/0!</v>
      </c>
      <c r="L268" s="160"/>
      <c r="M268" s="212"/>
    </row>
    <row r="269" spans="1:13" ht="16.5" hidden="1" customHeight="1" x14ac:dyDescent="0.3">
      <c r="A269" s="165" t="s">
        <v>84</v>
      </c>
      <c r="B269" s="166" t="s">
        <v>212</v>
      </c>
      <c r="C269" s="203"/>
      <c r="D269" s="153"/>
      <c r="E269" s="204"/>
      <c r="F269" s="160"/>
      <c r="G269" s="203"/>
      <c r="H269" s="160"/>
      <c r="I269" s="204"/>
      <c r="J269" s="160"/>
      <c r="K269" s="169" t="e">
        <f t="shared" si="11"/>
        <v>#DIV/0!</v>
      </c>
      <c r="L269" s="160"/>
      <c r="M269" s="212"/>
    </row>
    <row r="270" spans="1:13" ht="16.5" hidden="1" customHeight="1" x14ac:dyDescent="0.3">
      <c r="A270" s="165" t="s">
        <v>84</v>
      </c>
      <c r="B270" s="166" t="s">
        <v>229</v>
      </c>
      <c r="C270" s="203"/>
      <c r="D270" s="153"/>
      <c r="E270" s="204"/>
      <c r="F270" s="160"/>
      <c r="G270" s="203"/>
      <c r="H270" s="160"/>
      <c r="I270" s="204"/>
      <c r="J270" s="160"/>
      <c r="K270" s="169" t="e">
        <f t="shared" si="11"/>
        <v>#DIV/0!</v>
      </c>
      <c r="L270" s="160"/>
      <c r="M270" s="212"/>
    </row>
    <row r="271" spans="1:13" ht="18.75" customHeight="1" x14ac:dyDescent="0.3">
      <c r="A271" s="165" t="s">
        <v>84</v>
      </c>
      <c r="B271" s="166" t="s">
        <v>230</v>
      </c>
      <c r="C271" s="203">
        <v>500</v>
      </c>
      <c r="D271" s="153"/>
      <c r="E271" s="204">
        <v>500</v>
      </c>
      <c r="F271" s="160"/>
      <c r="G271" s="203">
        <v>500</v>
      </c>
      <c r="H271" s="160"/>
      <c r="I271" s="204">
        <v>500</v>
      </c>
      <c r="J271" s="160">
        <v>0</v>
      </c>
      <c r="K271" s="169">
        <f t="shared" si="11"/>
        <v>0</v>
      </c>
      <c r="L271" s="160"/>
      <c r="M271" s="212">
        <v>500</v>
      </c>
    </row>
    <row r="272" spans="1:13" ht="18.75" customHeight="1" x14ac:dyDescent="0.3">
      <c r="A272" s="165" t="s">
        <v>84</v>
      </c>
      <c r="B272" s="166" t="s">
        <v>386</v>
      </c>
      <c r="C272" s="203"/>
      <c r="D272" s="153">
        <v>300</v>
      </c>
      <c r="E272" s="204">
        <f>D272</f>
        <v>300</v>
      </c>
      <c r="F272" s="160"/>
      <c r="G272" s="203">
        <f>E272</f>
        <v>300</v>
      </c>
      <c r="H272" s="160"/>
      <c r="I272" s="204">
        <f>G272</f>
        <v>300</v>
      </c>
      <c r="J272" s="160">
        <v>0</v>
      </c>
      <c r="K272" s="169">
        <f t="shared" si="11"/>
        <v>0</v>
      </c>
      <c r="L272" s="160"/>
      <c r="M272" s="212">
        <v>300</v>
      </c>
    </row>
    <row r="273" spans="1:13" ht="18.75" customHeight="1" x14ac:dyDescent="0.3">
      <c r="A273" s="165" t="s">
        <v>84</v>
      </c>
      <c r="B273" s="166" t="s">
        <v>387</v>
      </c>
      <c r="C273" s="203"/>
      <c r="D273" s="153">
        <v>350</v>
      </c>
      <c r="E273" s="204">
        <f>D273</f>
        <v>350</v>
      </c>
      <c r="F273" s="160"/>
      <c r="G273" s="203">
        <f>E273</f>
        <v>350</v>
      </c>
      <c r="H273" s="160"/>
      <c r="I273" s="204">
        <f>G273</f>
        <v>350</v>
      </c>
      <c r="J273" s="160">
        <v>0</v>
      </c>
      <c r="K273" s="169">
        <f t="shared" si="11"/>
        <v>0</v>
      </c>
      <c r="L273" s="160"/>
      <c r="M273" s="212">
        <v>350</v>
      </c>
    </row>
    <row r="274" spans="1:13" ht="18" customHeight="1" x14ac:dyDescent="0.3">
      <c r="A274" s="165" t="s">
        <v>136</v>
      </c>
      <c r="B274" s="166" t="s">
        <v>392</v>
      </c>
      <c r="C274" s="167">
        <v>1000</v>
      </c>
      <c r="D274" s="153"/>
      <c r="E274" s="168">
        <v>1000</v>
      </c>
      <c r="F274" s="160"/>
      <c r="G274" s="167">
        <v>1000</v>
      </c>
      <c r="H274" s="160"/>
      <c r="I274" s="168">
        <v>1000</v>
      </c>
      <c r="J274" s="160">
        <v>0</v>
      </c>
      <c r="K274" s="169">
        <f t="shared" si="11"/>
        <v>0</v>
      </c>
      <c r="L274" s="160"/>
      <c r="M274" s="169">
        <v>1000</v>
      </c>
    </row>
    <row r="275" spans="1:13" ht="18.75" customHeight="1" x14ac:dyDescent="0.3">
      <c r="A275" s="165" t="s">
        <v>136</v>
      </c>
      <c r="B275" s="166" t="s">
        <v>231</v>
      </c>
      <c r="C275" s="203">
        <v>1800</v>
      </c>
      <c r="D275" s="153">
        <v>700</v>
      </c>
      <c r="E275" s="204">
        <f>D275+C275</f>
        <v>2500</v>
      </c>
      <c r="F275" s="160"/>
      <c r="G275" s="203">
        <f>F275+E275</f>
        <v>2500</v>
      </c>
      <c r="H275" s="160"/>
      <c r="I275" s="204">
        <f>H275+G275</f>
        <v>2500</v>
      </c>
      <c r="J275" s="173">
        <v>2500</v>
      </c>
      <c r="K275" s="169">
        <f t="shared" si="11"/>
        <v>100</v>
      </c>
      <c r="L275" s="160"/>
      <c r="M275" s="212">
        <v>2500</v>
      </c>
    </row>
    <row r="276" spans="1:13" ht="18.75" customHeight="1" x14ac:dyDescent="0.3">
      <c r="A276" s="165" t="s">
        <v>136</v>
      </c>
      <c r="B276" s="196" t="s">
        <v>232</v>
      </c>
      <c r="C276" s="203">
        <v>2000</v>
      </c>
      <c r="D276" s="153"/>
      <c r="E276" s="204">
        <v>2000</v>
      </c>
      <c r="F276" s="160"/>
      <c r="G276" s="203">
        <v>2000</v>
      </c>
      <c r="H276" s="160"/>
      <c r="I276" s="204">
        <v>2000</v>
      </c>
      <c r="J276" s="160">
        <v>0</v>
      </c>
      <c r="K276" s="169">
        <f t="shared" si="11"/>
        <v>0</v>
      </c>
      <c r="L276" s="160"/>
      <c r="M276" s="212">
        <v>2000</v>
      </c>
    </row>
    <row r="277" spans="1:13" ht="18" customHeight="1" x14ac:dyDescent="0.3">
      <c r="A277" s="165" t="s">
        <v>136</v>
      </c>
      <c r="B277" s="166" t="s">
        <v>233</v>
      </c>
      <c r="C277" s="203">
        <v>400</v>
      </c>
      <c r="D277" s="153"/>
      <c r="E277" s="204">
        <v>400</v>
      </c>
      <c r="F277" s="160"/>
      <c r="G277" s="203">
        <v>400</v>
      </c>
      <c r="H277" s="160"/>
      <c r="I277" s="204">
        <v>400</v>
      </c>
      <c r="J277" s="160">
        <v>0</v>
      </c>
      <c r="K277" s="169">
        <f t="shared" si="11"/>
        <v>0</v>
      </c>
      <c r="L277" s="160"/>
      <c r="M277" s="212">
        <v>400</v>
      </c>
    </row>
    <row r="278" spans="1:13" ht="19.5" customHeight="1" x14ac:dyDescent="0.3">
      <c r="A278" s="165" t="s">
        <v>136</v>
      </c>
      <c r="B278" s="166" t="s">
        <v>234</v>
      </c>
      <c r="C278" s="203">
        <v>1310</v>
      </c>
      <c r="D278" s="153"/>
      <c r="E278" s="204">
        <v>1310</v>
      </c>
      <c r="F278" s="160"/>
      <c r="G278" s="203">
        <v>1310</v>
      </c>
      <c r="H278" s="160"/>
      <c r="I278" s="204">
        <v>1310</v>
      </c>
      <c r="J278" s="173">
        <v>100</v>
      </c>
      <c r="K278" s="169">
        <f t="shared" si="11"/>
        <v>7.6335877862595423</v>
      </c>
      <c r="L278" s="160"/>
      <c r="M278" s="212">
        <v>1310</v>
      </c>
    </row>
    <row r="279" spans="1:13" ht="19.5" customHeight="1" x14ac:dyDescent="0.3">
      <c r="A279" s="165" t="s">
        <v>136</v>
      </c>
      <c r="B279" s="166" t="s">
        <v>235</v>
      </c>
      <c r="C279" s="203">
        <v>8000</v>
      </c>
      <c r="D279" s="153"/>
      <c r="E279" s="204">
        <v>8000</v>
      </c>
      <c r="F279" s="160"/>
      <c r="G279" s="203">
        <v>8000</v>
      </c>
      <c r="H279" s="160"/>
      <c r="I279" s="204">
        <v>8000</v>
      </c>
      <c r="J279" s="160">
        <v>0</v>
      </c>
      <c r="K279" s="169">
        <f t="shared" si="11"/>
        <v>0</v>
      </c>
      <c r="L279" s="160"/>
      <c r="M279" s="212">
        <v>8000</v>
      </c>
    </row>
    <row r="280" spans="1:13" ht="16.5" customHeight="1" x14ac:dyDescent="0.3">
      <c r="A280" s="165" t="s">
        <v>136</v>
      </c>
      <c r="B280" s="166" t="s">
        <v>236</v>
      </c>
      <c r="C280" s="203">
        <v>3400</v>
      </c>
      <c r="D280" s="153"/>
      <c r="E280" s="204">
        <v>3400</v>
      </c>
      <c r="F280" s="160"/>
      <c r="G280" s="203">
        <v>3400</v>
      </c>
      <c r="H280" s="160"/>
      <c r="I280" s="204">
        <v>3400</v>
      </c>
      <c r="J280" s="220">
        <v>4900.24</v>
      </c>
      <c r="K280" s="169">
        <f t="shared" si="11"/>
        <v>144.12470588235294</v>
      </c>
      <c r="L280" s="153">
        <v>1510</v>
      </c>
      <c r="M280" s="212">
        <f>L280+I280</f>
        <v>4910</v>
      </c>
    </row>
    <row r="281" spans="1:13" ht="19.5" customHeight="1" x14ac:dyDescent="0.3">
      <c r="A281" s="165" t="s">
        <v>136</v>
      </c>
      <c r="B281" s="166" t="s">
        <v>237</v>
      </c>
      <c r="C281" s="203">
        <v>350</v>
      </c>
      <c r="D281" s="153"/>
      <c r="E281" s="204">
        <v>350</v>
      </c>
      <c r="F281" s="160"/>
      <c r="G281" s="203">
        <v>350</v>
      </c>
      <c r="H281" s="160"/>
      <c r="I281" s="204">
        <v>350</v>
      </c>
      <c r="J281" s="160">
        <v>337.68</v>
      </c>
      <c r="K281" s="169">
        <f t="shared" si="11"/>
        <v>96.48</v>
      </c>
      <c r="L281" s="160"/>
      <c r="M281" s="212">
        <v>350</v>
      </c>
    </row>
    <row r="282" spans="1:13" ht="16.5" customHeight="1" x14ac:dyDescent="0.3">
      <c r="A282" s="165" t="s">
        <v>136</v>
      </c>
      <c r="B282" s="166" t="s">
        <v>238</v>
      </c>
      <c r="C282" s="203">
        <v>50</v>
      </c>
      <c r="D282" s="153"/>
      <c r="E282" s="204">
        <v>50</v>
      </c>
      <c r="F282" s="160"/>
      <c r="G282" s="203">
        <v>50</v>
      </c>
      <c r="H282" s="160"/>
      <c r="I282" s="204">
        <v>50</v>
      </c>
      <c r="J282" s="160">
        <v>0</v>
      </c>
      <c r="K282" s="169">
        <f t="shared" si="11"/>
        <v>0</v>
      </c>
      <c r="L282" s="160"/>
      <c r="M282" s="212">
        <v>50</v>
      </c>
    </row>
    <row r="283" spans="1:13" ht="19.5" customHeight="1" x14ac:dyDescent="0.3">
      <c r="A283" s="165" t="s">
        <v>136</v>
      </c>
      <c r="B283" s="166" t="s">
        <v>239</v>
      </c>
      <c r="C283" s="203">
        <v>500</v>
      </c>
      <c r="D283" s="153"/>
      <c r="E283" s="204">
        <v>500</v>
      </c>
      <c r="F283" s="160"/>
      <c r="G283" s="203">
        <v>500</v>
      </c>
      <c r="H283" s="160"/>
      <c r="I283" s="204">
        <v>500</v>
      </c>
      <c r="J283" s="207">
        <v>791.5</v>
      </c>
      <c r="K283" s="169">
        <f t="shared" si="11"/>
        <v>158.29999999999998</v>
      </c>
      <c r="L283" s="153">
        <v>300</v>
      </c>
      <c r="M283" s="212">
        <f>L283+I283</f>
        <v>800</v>
      </c>
    </row>
    <row r="284" spans="1:13" x14ac:dyDescent="0.3">
      <c r="A284" s="165" t="s">
        <v>136</v>
      </c>
      <c r="B284" s="166" t="s">
        <v>240</v>
      </c>
      <c r="C284" s="203">
        <v>170</v>
      </c>
      <c r="D284" s="153"/>
      <c r="E284" s="204">
        <v>170</v>
      </c>
      <c r="F284" s="160"/>
      <c r="G284" s="203">
        <v>170</v>
      </c>
      <c r="H284" s="160"/>
      <c r="I284" s="204">
        <v>170</v>
      </c>
      <c r="J284" s="173">
        <v>120</v>
      </c>
      <c r="K284" s="169">
        <f t="shared" si="11"/>
        <v>70.588235294117652</v>
      </c>
      <c r="L284" s="160"/>
      <c r="M284" s="212">
        <v>170</v>
      </c>
    </row>
    <row r="285" spans="1:13" s="184" customFormat="1" x14ac:dyDescent="0.3">
      <c r="A285" s="165" t="s">
        <v>136</v>
      </c>
      <c r="B285" s="166" t="s">
        <v>241</v>
      </c>
      <c r="C285" s="203">
        <v>10000</v>
      </c>
      <c r="D285" s="229">
        <v>-4300</v>
      </c>
      <c r="E285" s="204">
        <f>C285+D285</f>
        <v>5700</v>
      </c>
      <c r="F285" s="182"/>
      <c r="G285" s="203">
        <f>E285+F285</f>
        <v>5700</v>
      </c>
      <c r="H285" s="182"/>
      <c r="I285" s="204">
        <f>G285+H285</f>
        <v>5700</v>
      </c>
      <c r="J285" s="182">
        <v>0</v>
      </c>
      <c r="K285" s="169">
        <f t="shared" si="11"/>
        <v>0</v>
      </c>
      <c r="L285" s="182"/>
      <c r="M285" s="212">
        <v>5700</v>
      </c>
    </row>
    <row r="286" spans="1:13" hidden="1" x14ac:dyDescent="0.3">
      <c r="A286" s="165" t="s">
        <v>136</v>
      </c>
      <c r="B286" s="166" t="s">
        <v>242</v>
      </c>
      <c r="C286" s="203"/>
      <c r="D286" s="153"/>
      <c r="E286" s="204"/>
      <c r="F286" s="160"/>
      <c r="G286" s="203"/>
      <c r="H286" s="160"/>
      <c r="I286" s="204"/>
      <c r="J286" s="160"/>
      <c r="K286" s="169" t="e">
        <f t="shared" si="11"/>
        <v>#DIV/0!</v>
      </c>
      <c r="L286" s="160"/>
      <c r="M286" s="212"/>
    </row>
    <row r="287" spans="1:13" ht="20.25" hidden="1" customHeight="1" x14ac:dyDescent="0.3">
      <c r="A287" s="165" t="s">
        <v>136</v>
      </c>
      <c r="B287" s="166" t="s">
        <v>243</v>
      </c>
      <c r="C287" s="203"/>
      <c r="D287" s="153"/>
      <c r="E287" s="204"/>
      <c r="F287" s="160"/>
      <c r="G287" s="203"/>
      <c r="H287" s="160"/>
      <c r="I287" s="204"/>
      <c r="J287" s="160"/>
      <c r="K287" s="169" t="e">
        <f t="shared" si="11"/>
        <v>#DIV/0!</v>
      </c>
      <c r="L287" s="160"/>
      <c r="M287" s="212"/>
    </row>
    <row r="288" spans="1:13" ht="16.5" hidden="1" customHeight="1" x14ac:dyDescent="0.3">
      <c r="A288" s="165" t="s">
        <v>136</v>
      </c>
      <c r="B288" s="166" t="s">
        <v>244</v>
      </c>
      <c r="C288" s="203"/>
      <c r="D288" s="153"/>
      <c r="E288" s="204"/>
      <c r="F288" s="160"/>
      <c r="G288" s="203"/>
      <c r="H288" s="160"/>
      <c r="I288" s="204"/>
      <c r="J288" s="160"/>
      <c r="K288" s="169" t="e">
        <f t="shared" si="11"/>
        <v>#DIV/0!</v>
      </c>
      <c r="L288" s="160"/>
      <c r="M288" s="212"/>
    </row>
    <row r="289" spans="1:16" ht="17.25" hidden="1" customHeight="1" x14ac:dyDescent="0.3">
      <c r="A289" s="165" t="s">
        <v>136</v>
      </c>
      <c r="B289" s="166" t="s">
        <v>245</v>
      </c>
      <c r="C289" s="203"/>
      <c r="D289" s="153"/>
      <c r="E289" s="204"/>
      <c r="F289" s="160"/>
      <c r="G289" s="203"/>
      <c r="H289" s="160"/>
      <c r="I289" s="204"/>
      <c r="J289" s="160"/>
      <c r="K289" s="169" t="e">
        <f t="shared" si="11"/>
        <v>#DIV/0!</v>
      </c>
      <c r="L289" s="160"/>
      <c r="M289" s="212"/>
    </row>
    <row r="290" spans="1:16" ht="17.25" customHeight="1" x14ac:dyDescent="0.3">
      <c r="A290" s="165" t="s">
        <v>136</v>
      </c>
      <c r="B290" s="166" t="s">
        <v>246</v>
      </c>
      <c r="C290" s="203">
        <v>400</v>
      </c>
      <c r="D290" s="153"/>
      <c r="E290" s="204">
        <v>400</v>
      </c>
      <c r="F290" s="160"/>
      <c r="G290" s="203">
        <v>400</v>
      </c>
      <c r="H290" s="160"/>
      <c r="I290" s="204">
        <v>400</v>
      </c>
      <c r="J290" s="173">
        <v>400</v>
      </c>
      <c r="K290" s="169">
        <f t="shared" si="11"/>
        <v>100</v>
      </c>
      <c r="L290" s="160"/>
      <c r="M290" s="212">
        <v>400</v>
      </c>
    </row>
    <row r="291" spans="1:16" ht="16.5" customHeight="1" x14ac:dyDescent="0.3">
      <c r="A291" s="165" t="s">
        <v>136</v>
      </c>
      <c r="B291" s="166" t="s">
        <v>406</v>
      </c>
      <c r="C291" s="203">
        <v>1000</v>
      </c>
      <c r="D291" s="153"/>
      <c r="E291" s="204">
        <v>1000</v>
      </c>
      <c r="F291" s="160"/>
      <c r="G291" s="203">
        <v>1000</v>
      </c>
      <c r="H291" s="160"/>
      <c r="I291" s="204">
        <v>1000</v>
      </c>
      <c r="J291" s="199">
        <v>1000</v>
      </c>
      <c r="K291" s="169">
        <f t="shared" si="11"/>
        <v>100</v>
      </c>
      <c r="L291" s="160"/>
      <c r="M291" s="212">
        <v>1000</v>
      </c>
    </row>
    <row r="292" spans="1:16" ht="16.5" customHeight="1" x14ac:dyDescent="0.3">
      <c r="A292" s="165" t="s">
        <v>136</v>
      </c>
      <c r="B292" s="166" t="s">
        <v>388</v>
      </c>
      <c r="C292" s="203"/>
      <c r="D292" s="153">
        <v>1000</v>
      </c>
      <c r="E292" s="204">
        <f>D292</f>
        <v>1000</v>
      </c>
      <c r="F292" s="160"/>
      <c r="G292" s="203">
        <f>E292</f>
        <v>1000</v>
      </c>
      <c r="H292" s="160"/>
      <c r="I292" s="204">
        <f>G292</f>
        <v>1000</v>
      </c>
      <c r="J292" s="173">
        <v>1000</v>
      </c>
      <c r="K292" s="169">
        <f t="shared" si="11"/>
        <v>100</v>
      </c>
      <c r="L292" s="160"/>
      <c r="M292" s="212">
        <v>1000</v>
      </c>
    </row>
    <row r="293" spans="1:16" ht="18" customHeight="1" x14ac:dyDescent="0.3">
      <c r="A293" s="165" t="s">
        <v>136</v>
      </c>
      <c r="B293" s="166" t="s">
        <v>248</v>
      </c>
      <c r="C293" s="203">
        <v>200</v>
      </c>
      <c r="D293" s="153"/>
      <c r="E293" s="204">
        <v>200</v>
      </c>
      <c r="F293" s="160"/>
      <c r="G293" s="203">
        <v>200</v>
      </c>
      <c r="H293" s="160"/>
      <c r="I293" s="204">
        <v>200</v>
      </c>
      <c r="J293" s="160">
        <v>0</v>
      </c>
      <c r="K293" s="169">
        <f t="shared" si="11"/>
        <v>0</v>
      </c>
      <c r="L293" s="160"/>
      <c r="M293" s="212">
        <v>200</v>
      </c>
    </row>
    <row r="294" spans="1:16" ht="17.25" hidden="1" customHeight="1" x14ac:dyDescent="0.3">
      <c r="A294" s="165" t="s">
        <v>136</v>
      </c>
      <c r="B294" s="166" t="s">
        <v>249</v>
      </c>
      <c r="C294" s="203"/>
      <c r="D294" s="153"/>
      <c r="E294" s="204"/>
      <c r="F294" s="160"/>
      <c r="G294" s="203"/>
      <c r="H294" s="160"/>
      <c r="I294" s="204"/>
      <c r="J294" s="160"/>
      <c r="K294" s="169" t="e">
        <f t="shared" si="11"/>
        <v>#DIV/0!</v>
      </c>
      <c r="L294" s="160"/>
      <c r="M294" s="212"/>
    </row>
    <row r="295" spans="1:16" ht="20.25" customHeight="1" x14ac:dyDescent="0.3">
      <c r="A295" s="165" t="s">
        <v>136</v>
      </c>
      <c r="B295" s="166" t="s">
        <v>250</v>
      </c>
      <c r="C295" s="203">
        <v>100</v>
      </c>
      <c r="D295" s="153">
        <v>100</v>
      </c>
      <c r="E295" s="204">
        <f>D295+C295</f>
        <v>200</v>
      </c>
      <c r="F295" s="160"/>
      <c r="G295" s="203">
        <f>F295+E295</f>
        <v>200</v>
      </c>
      <c r="H295" s="160"/>
      <c r="I295" s="204">
        <f>H295+G295</f>
        <v>200</v>
      </c>
      <c r="J295" s="173">
        <v>200</v>
      </c>
      <c r="K295" s="169">
        <f t="shared" si="11"/>
        <v>100</v>
      </c>
      <c r="L295" s="160"/>
      <c r="M295" s="212">
        <v>200</v>
      </c>
    </row>
    <row r="296" spans="1:16" ht="16.5" customHeight="1" x14ac:dyDescent="0.3">
      <c r="A296" s="165"/>
      <c r="B296" s="166"/>
      <c r="C296" s="203"/>
      <c r="D296" s="153"/>
      <c r="E296" s="204"/>
      <c r="F296" s="160"/>
      <c r="G296" s="203"/>
      <c r="H296" s="160"/>
      <c r="I296" s="204"/>
      <c r="J296" s="160"/>
      <c r="K296" s="169"/>
      <c r="L296" s="160"/>
      <c r="M296" s="212"/>
    </row>
    <row r="297" spans="1:16" ht="21" customHeight="1" x14ac:dyDescent="0.3">
      <c r="A297" s="230" t="s">
        <v>251</v>
      </c>
      <c r="B297" s="164" t="s">
        <v>252</v>
      </c>
      <c r="C297" s="200">
        <f>SUM(C300:C300)</f>
        <v>9000</v>
      </c>
      <c r="E297" s="201">
        <f>SUM(E300:E300)</f>
        <v>9000</v>
      </c>
      <c r="F297" s="160"/>
      <c r="G297" s="200">
        <f>SUM(G300:G300)</f>
        <v>9000</v>
      </c>
      <c r="H297" s="160"/>
      <c r="I297" s="201">
        <f>SUM(I300:I300)</f>
        <v>9000</v>
      </c>
      <c r="J297" s="185">
        <f>SUM(J298:J300)</f>
        <v>6577.44</v>
      </c>
      <c r="K297" s="162">
        <f t="shared" si="11"/>
        <v>73.082666666666668</v>
      </c>
      <c r="L297" s="217"/>
      <c r="M297" s="211">
        <f>SUM(M298:M300)</f>
        <v>19296</v>
      </c>
      <c r="N297" s="179"/>
    </row>
    <row r="298" spans="1:16" ht="19.5" customHeight="1" x14ac:dyDescent="0.3">
      <c r="A298" s="231" t="s">
        <v>80</v>
      </c>
      <c r="B298" s="166" t="s">
        <v>413</v>
      </c>
      <c r="C298" s="200"/>
      <c r="E298" s="201"/>
      <c r="F298" s="160"/>
      <c r="G298" s="200"/>
      <c r="H298" s="160"/>
      <c r="I298" s="201"/>
      <c r="J298" s="160"/>
      <c r="K298" s="169"/>
      <c r="L298" s="153">
        <v>13764</v>
      </c>
      <c r="M298" s="212">
        <f>L298</f>
        <v>13764</v>
      </c>
      <c r="P298" s="160"/>
    </row>
    <row r="299" spans="1:16" ht="16.5" customHeight="1" x14ac:dyDescent="0.3">
      <c r="A299" s="231" t="s">
        <v>82</v>
      </c>
      <c r="B299" s="166" t="s">
        <v>83</v>
      </c>
      <c r="C299" s="200"/>
      <c r="E299" s="201"/>
      <c r="F299" s="160"/>
      <c r="G299" s="200"/>
      <c r="H299" s="160"/>
      <c r="I299" s="201"/>
      <c r="J299" s="160"/>
      <c r="K299" s="169"/>
      <c r="L299" s="153">
        <v>4812</v>
      </c>
      <c r="M299" s="212">
        <f>L299</f>
        <v>4812</v>
      </c>
    </row>
    <row r="300" spans="1:16" ht="18.75" customHeight="1" x14ac:dyDescent="0.3">
      <c r="A300" s="231" t="s">
        <v>84</v>
      </c>
      <c r="B300" s="166" t="s">
        <v>85</v>
      </c>
      <c r="C300" s="203">
        <v>9000</v>
      </c>
      <c r="E300" s="204">
        <v>9000</v>
      </c>
      <c r="F300" s="160"/>
      <c r="G300" s="203">
        <v>9000</v>
      </c>
      <c r="H300" s="160"/>
      <c r="I300" s="204">
        <v>9000</v>
      </c>
      <c r="J300" s="160">
        <v>6577.44</v>
      </c>
      <c r="K300" s="169">
        <f t="shared" si="11"/>
        <v>73.082666666666668</v>
      </c>
      <c r="L300" s="153">
        <v>-8280</v>
      </c>
      <c r="M300" s="212">
        <f>I300+L300</f>
        <v>720</v>
      </c>
    </row>
    <row r="301" spans="1:16" ht="18" customHeight="1" x14ac:dyDescent="0.3">
      <c r="A301" s="231"/>
      <c r="B301" s="166"/>
      <c r="C301" s="203"/>
      <c r="E301" s="204"/>
      <c r="F301" s="160"/>
      <c r="G301" s="203"/>
      <c r="H301" s="160"/>
      <c r="I301" s="204"/>
      <c r="J301" s="160"/>
      <c r="K301" s="169"/>
      <c r="L301" s="160"/>
      <c r="M301" s="212"/>
    </row>
    <row r="302" spans="1:16" x14ac:dyDescent="0.3">
      <c r="A302" s="163" t="s">
        <v>253</v>
      </c>
      <c r="B302" s="164" t="s">
        <v>254</v>
      </c>
      <c r="C302" s="200">
        <f>SUM(C303:C314)</f>
        <v>622106</v>
      </c>
      <c r="E302" s="201">
        <f>SUM(E303:E314)</f>
        <v>622106</v>
      </c>
      <c r="F302" s="160"/>
      <c r="G302" s="200">
        <f>SUM(G303:G314)</f>
        <v>622106</v>
      </c>
      <c r="H302" s="160"/>
      <c r="I302" s="201">
        <f>SUM(I303:I314)</f>
        <v>607106</v>
      </c>
      <c r="J302" s="180">
        <f>SUM(J303:J314)</f>
        <v>292119.13</v>
      </c>
      <c r="K302" s="162">
        <f t="shared" si="11"/>
        <v>48.116660023126116</v>
      </c>
      <c r="L302" s="185"/>
      <c r="M302" s="211">
        <f>SUM(M303:M314)</f>
        <v>608167</v>
      </c>
      <c r="N302" s="179"/>
    </row>
    <row r="303" spans="1:16" x14ac:dyDescent="0.3">
      <c r="A303" s="165" t="s">
        <v>80</v>
      </c>
      <c r="B303" s="166" t="s">
        <v>255</v>
      </c>
      <c r="C303" s="203">
        <v>24150</v>
      </c>
      <c r="E303" s="204">
        <v>24150</v>
      </c>
      <c r="F303" s="160"/>
      <c r="G303" s="203">
        <v>24150</v>
      </c>
      <c r="H303" s="160"/>
      <c r="I303" s="204">
        <v>24150</v>
      </c>
      <c r="J303" s="173">
        <v>12077</v>
      </c>
      <c r="K303" s="169">
        <f t="shared" si="11"/>
        <v>50.008281573498969</v>
      </c>
      <c r="L303" s="160"/>
      <c r="M303" s="212">
        <v>24150</v>
      </c>
    </row>
    <row r="304" spans="1:16" ht="18.75" customHeight="1" x14ac:dyDescent="0.3">
      <c r="A304" s="165" t="s">
        <v>182</v>
      </c>
      <c r="B304" s="166" t="s">
        <v>46</v>
      </c>
      <c r="C304" s="203">
        <v>200</v>
      </c>
      <c r="E304" s="204">
        <v>200</v>
      </c>
      <c r="F304" s="160"/>
      <c r="G304" s="203">
        <v>200</v>
      </c>
      <c r="H304" s="160"/>
      <c r="I304" s="204">
        <v>200</v>
      </c>
      <c r="J304" s="160">
        <v>853.32</v>
      </c>
      <c r="K304" s="169">
        <f t="shared" si="11"/>
        <v>426.66</v>
      </c>
      <c r="L304" s="153">
        <v>653</v>
      </c>
      <c r="M304" s="212">
        <f>L304+I304</f>
        <v>853</v>
      </c>
    </row>
    <row r="305" spans="1:16" x14ac:dyDescent="0.3">
      <c r="A305" s="165" t="s">
        <v>80</v>
      </c>
      <c r="B305" s="166" t="s">
        <v>413</v>
      </c>
      <c r="C305" s="203">
        <v>346197</v>
      </c>
      <c r="E305" s="204">
        <v>346197</v>
      </c>
      <c r="F305" s="160"/>
      <c r="G305" s="203">
        <v>346197</v>
      </c>
      <c r="H305" s="160"/>
      <c r="I305" s="204">
        <v>346197</v>
      </c>
      <c r="J305" s="160">
        <v>166436.09</v>
      </c>
      <c r="K305" s="169">
        <f t="shared" si="11"/>
        <v>48.075543693330673</v>
      </c>
      <c r="L305" s="160"/>
      <c r="M305" s="212">
        <v>346197</v>
      </c>
    </row>
    <row r="306" spans="1:16" ht="20.25" customHeight="1" x14ac:dyDescent="0.3">
      <c r="A306" s="165" t="s">
        <v>82</v>
      </c>
      <c r="B306" s="166" t="s">
        <v>83</v>
      </c>
      <c r="C306" s="203">
        <v>121169</v>
      </c>
      <c r="E306" s="204">
        <v>121169</v>
      </c>
      <c r="F306" s="160"/>
      <c r="G306" s="203">
        <v>121169</v>
      </c>
      <c r="H306" s="160"/>
      <c r="I306" s="204">
        <v>121169</v>
      </c>
      <c r="J306" s="160">
        <v>58813.13</v>
      </c>
      <c r="K306" s="169">
        <f t="shared" si="11"/>
        <v>48.538099678960791</v>
      </c>
      <c r="L306" s="160"/>
      <c r="M306" s="212">
        <v>121169</v>
      </c>
      <c r="O306" s="179"/>
    </row>
    <row r="307" spans="1:16" ht="17.25" customHeight="1" x14ac:dyDescent="0.3">
      <c r="A307" s="165" t="s">
        <v>84</v>
      </c>
      <c r="B307" s="166" t="s">
        <v>85</v>
      </c>
      <c r="C307" s="203">
        <v>81690</v>
      </c>
      <c r="E307" s="204">
        <v>81690</v>
      </c>
      <c r="F307" s="160"/>
      <c r="G307" s="203">
        <v>81690</v>
      </c>
      <c r="H307" s="160"/>
      <c r="I307" s="204">
        <v>81690</v>
      </c>
      <c r="J307" s="160">
        <v>44624.18</v>
      </c>
      <c r="K307" s="169">
        <f t="shared" si="11"/>
        <v>54.62624556249235</v>
      </c>
      <c r="L307" s="153"/>
      <c r="M307" s="212">
        <f>L307+I307</f>
        <v>81690</v>
      </c>
      <c r="O307" s="179"/>
    </row>
    <row r="308" spans="1:16" ht="17.25" customHeight="1" x14ac:dyDescent="0.3">
      <c r="A308" s="165" t="s">
        <v>84</v>
      </c>
      <c r="B308" s="166" t="s">
        <v>419</v>
      </c>
      <c r="C308" s="203"/>
      <c r="E308" s="204"/>
      <c r="F308" s="160"/>
      <c r="G308" s="203"/>
      <c r="H308" s="160"/>
      <c r="I308" s="204"/>
      <c r="J308" s="173">
        <v>16.600000000000001</v>
      </c>
      <c r="K308" s="169"/>
      <c r="L308" s="153">
        <v>17</v>
      </c>
      <c r="M308" s="212">
        <v>17</v>
      </c>
      <c r="O308" s="179"/>
    </row>
    <row r="309" spans="1:16" ht="16.5" customHeight="1" x14ac:dyDescent="0.3">
      <c r="A309" s="195" t="s">
        <v>136</v>
      </c>
      <c r="B309" s="196" t="s">
        <v>430</v>
      </c>
      <c r="C309" s="203">
        <v>500</v>
      </c>
      <c r="E309" s="204">
        <v>500</v>
      </c>
      <c r="F309" s="160"/>
      <c r="G309" s="203">
        <v>500</v>
      </c>
      <c r="H309" s="160"/>
      <c r="I309" s="204">
        <v>500</v>
      </c>
      <c r="J309" s="160">
        <v>1493.11</v>
      </c>
      <c r="K309" s="169">
        <f t="shared" si="11"/>
        <v>298.62200000000001</v>
      </c>
      <c r="L309" s="198">
        <v>1000</v>
      </c>
      <c r="M309" s="212">
        <f>L309+I309</f>
        <v>1500</v>
      </c>
    </row>
    <row r="310" spans="1:16" ht="17.25" customHeight="1" x14ac:dyDescent="0.3">
      <c r="A310" s="165" t="s">
        <v>84</v>
      </c>
      <c r="B310" s="166" t="s">
        <v>257</v>
      </c>
      <c r="C310" s="203">
        <v>600</v>
      </c>
      <c r="E310" s="204">
        <v>600</v>
      </c>
      <c r="F310" s="160"/>
      <c r="G310" s="203">
        <v>600</v>
      </c>
      <c r="H310" s="160"/>
      <c r="I310" s="204">
        <v>600</v>
      </c>
      <c r="J310" s="160">
        <v>549.6</v>
      </c>
      <c r="K310" s="169">
        <f t="shared" si="11"/>
        <v>91.600000000000009</v>
      </c>
      <c r="L310" s="160"/>
      <c r="M310" s="212">
        <v>600</v>
      </c>
    </row>
    <row r="311" spans="1:16" ht="18" customHeight="1" x14ac:dyDescent="0.3">
      <c r="A311" s="165" t="s">
        <v>182</v>
      </c>
      <c r="B311" s="166" t="s">
        <v>258</v>
      </c>
      <c r="C311" s="203">
        <v>17600</v>
      </c>
      <c r="E311" s="204">
        <v>17600</v>
      </c>
      <c r="F311" s="160"/>
      <c r="G311" s="203">
        <v>17600</v>
      </c>
      <c r="H311" s="160"/>
      <c r="I311" s="204">
        <v>17600</v>
      </c>
      <c r="J311" s="160">
        <v>6540.76</v>
      </c>
      <c r="K311" s="169">
        <f t="shared" si="11"/>
        <v>37.163409090909092</v>
      </c>
      <c r="L311" s="153">
        <v>-674</v>
      </c>
      <c r="M311" s="212">
        <f>L311+I311</f>
        <v>16926</v>
      </c>
    </row>
    <row r="312" spans="1:16" ht="18" customHeight="1" x14ac:dyDescent="0.3">
      <c r="A312" s="165" t="s">
        <v>84</v>
      </c>
      <c r="B312" s="166" t="s">
        <v>414</v>
      </c>
      <c r="C312" s="203"/>
      <c r="E312" s="204"/>
      <c r="F312" s="160"/>
      <c r="G312" s="203"/>
      <c r="H312" s="160"/>
      <c r="I312" s="204"/>
      <c r="J312" s="160">
        <v>65.34</v>
      </c>
      <c r="K312" s="169"/>
      <c r="L312" s="153">
        <v>65</v>
      </c>
      <c r="M312" s="160">
        <f>L312</f>
        <v>65</v>
      </c>
    </row>
    <row r="313" spans="1:16" ht="18" customHeight="1" x14ac:dyDescent="0.3">
      <c r="A313" s="195">
        <v>635006</v>
      </c>
      <c r="B313" s="196" t="s">
        <v>259</v>
      </c>
      <c r="C313" s="203">
        <v>30000</v>
      </c>
      <c r="E313" s="204">
        <v>30000</v>
      </c>
      <c r="F313" s="160"/>
      <c r="G313" s="203">
        <v>30000</v>
      </c>
      <c r="H313" s="153">
        <v>-15000</v>
      </c>
      <c r="I313" s="204">
        <f>H313+G313</f>
        <v>15000</v>
      </c>
      <c r="J313" s="173">
        <v>650</v>
      </c>
      <c r="K313" s="199">
        <f t="shared" si="11"/>
        <v>4.3333333333333339</v>
      </c>
      <c r="L313" s="153"/>
      <c r="M313" s="208">
        <f>L313+I313</f>
        <v>15000</v>
      </c>
    </row>
    <row r="314" spans="1:16" ht="18" customHeight="1" x14ac:dyDescent="0.3">
      <c r="A314" s="195"/>
      <c r="B314" s="196"/>
      <c r="C314" s="203"/>
      <c r="E314" s="204"/>
      <c r="F314" s="160"/>
      <c r="G314" s="203"/>
      <c r="H314" s="160"/>
      <c r="I314" s="204"/>
      <c r="J314" s="160"/>
      <c r="K314" s="169"/>
      <c r="L314" s="160"/>
      <c r="M314" s="160"/>
    </row>
    <row r="315" spans="1:16" x14ac:dyDescent="0.3">
      <c r="A315" s="163" t="s">
        <v>260</v>
      </c>
      <c r="B315" s="164" t="s">
        <v>261</v>
      </c>
      <c r="C315" s="200">
        <f>SUM(C317:C349)</f>
        <v>1450047</v>
      </c>
      <c r="E315" s="201">
        <f>SUM(E317:E349)</f>
        <v>1450047</v>
      </c>
      <c r="F315" s="160"/>
      <c r="G315" s="200">
        <f>SUM(G317:G349)</f>
        <v>1450047</v>
      </c>
      <c r="H315" s="160"/>
      <c r="I315" s="201">
        <f>SUM(I317:I349)</f>
        <v>1450047</v>
      </c>
      <c r="J315" s="180">
        <f>J316+J333</f>
        <v>703267.8</v>
      </c>
      <c r="K315" s="209">
        <f t="shared" si="11"/>
        <v>48.499655528407018</v>
      </c>
      <c r="L315" s="217"/>
      <c r="M315" s="211">
        <f>SUM(M317:M349)</f>
        <v>1459266</v>
      </c>
    </row>
    <row r="316" spans="1:16" x14ac:dyDescent="0.3">
      <c r="A316" s="163"/>
      <c r="B316" s="164" t="s">
        <v>417</v>
      </c>
      <c r="C316" s="200"/>
      <c r="E316" s="201"/>
      <c r="F316" s="160"/>
      <c r="G316" s="200"/>
      <c r="H316" s="160"/>
      <c r="I316" s="201"/>
      <c r="J316" s="219">
        <f>SUM(J317:J332)</f>
        <v>376897.6</v>
      </c>
      <c r="K316" s="169"/>
      <c r="L316" s="160"/>
      <c r="M316" s="211"/>
    </row>
    <row r="317" spans="1:16" ht="21" customHeight="1" x14ac:dyDescent="0.3">
      <c r="A317" s="165" t="s">
        <v>182</v>
      </c>
      <c r="B317" s="164" t="s">
        <v>431</v>
      </c>
      <c r="C317" s="203">
        <v>541306</v>
      </c>
      <c r="E317" s="204">
        <v>541306</v>
      </c>
      <c r="F317" s="160"/>
      <c r="G317" s="203">
        <v>541306</v>
      </c>
      <c r="H317" s="160"/>
      <c r="I317" s="204">
        <v>541306</v>
      </c>
      <c r="J317" s="173">
        <v>288095</v>
      </c>
      <c r="K317" s="169">
        <f t="shared" si="11"/>
        <v>53.222207032621107</v>
      </c>
      <c r="L317" s="153">
        <v>36236</v>
      </c>
      <c r="M317" s="212">
        <f>L317+I317</f>
        <v>577542</v>
      </c>
    </row>
    <row r="318" spans="1:16" ht="18" customHeight="1" x14ac:dyDescent="0.3">
      <c r="A318" s="165" t="s">
        <v>182</v>
      </c>
      <c r="B318" s="166" t="s">
        <v>263</v>
      </c>
      <c r="C318" s="203">
        <v>630</v>
      </c>
      <c r="E318" s="204">
        <v>630</v>
      </c>
      <c r="F318" s="160"/>
      <c r="G318" s="203">
        <v>630</v>
      </c>
      <c r="H318" s="160"/>
      <c r="I318" s="204">
        <v>630</v>
      </c>
      <c r="J318" s="173">
        <v>73</v>
      </c>
      <c r="K318" s="169">
        <f t="shared" si="11"/>
        <v>11.587301587301587</v>
      </c>
      <c r="L318" s="153">
        <v>-557</v>
      </c>
      <c r="M318" s="212">
        <f>L318+I318</f>
        <v>73</v>
      </c>
      <c r="P318" s="179"/>
    </row>
    <row r="319" spans="1:16" ht="16.5" customHeight="1" x14ac:dyDescent="0.3">
      <c r="A319" s="165" t="s">
        <v>182</v>
      </c>
      <c r="B319" s="166" t="s">
        <v>264</v>
      </c>
      <c r="C319" s="203">
        <v>200</v>
      </c>
      <c r="E319" s="204">
        <v>200</v>
      </c>
      <c r="F319" s="160"/>
      <c r="G319" s="203">
        <v>200</v>
      </c>
      <c r="H319" s="160"/>
      <c r="I319" s="204">
        <v>200</v>
      </c>
      <c r="J319" s="173">
        <v>16.600000000000001</v>
      </c>
      <c r="K319" s="199">
        <f t="shared" si="11"/>
        <v>8.3000000000000007</v>
      </c>
      <c r="L319" s="160"/>
      <c r="M319" s="212">
        <v>200</v>
      </c>
    </row>
    <row r="320" spans="1:16" ht="20.25" customHeight="1" x14ac:dyDescent="0.3">
      <c r="A320" s="165" t="s">
        <v>182</v>
      </c>
      <c r="B320" s="166" t="s">
        <v>265</v>
      </c>
      <c r="C320" s="203">
        <v>6600</v>
      </c>
      <c r="E320" s="204">
        <v>6600</v>
      </c>
      <c r="F320" s="160"/>
      <c r="G320" s="203">
        <v>6600</v>
      </c>
      <c r="H320" s="160"/>
      <c r="I320" s="204">
        <v>6600</v>
      </c>
      <c r="J320" s="173">
        <v>4212</v>
      </c>
      <c r="K320" s="169">
        <f t="shared" si="11"/>
        <v>63.81818181818182</v>
      </c>
      <c r="L320" s="160"/>
      <c r="M320" s="212">
        <v>6600</v>
      </c>
      <c r="P320" s="179"/>
    </row>
    <row r="321" spans="1:16" ht="21" customHeight="1" x14ac:dyDescent="0.3">
      <c r="A321" s="165" t="s">
        <v>182</v>
      </c>
      <c r="B321" s="166" t="s">
        <v>266</v>
      </c>
      <c r="C321" s="203">
        <v>9240</v>
      </c>
      <c r="E321" s="204">
        <v>9240</v>
      </c>
      <c r="F321" s="160"/>
      <c r="G321" s="203">
        <v>9240</v>
      </c>
      <c r="H321" s="160"/>
      <c r="I321" s="204">
        <v>9240</v>
      </c>
      <c r="J321" s="173">
        <v>5728</v>
      </c>
      <c r="K321" s="169">
        <f t="shared" si="11"/>
        <v>61.991341991341983</v>
      </c>
      <c r="L321" s="153">
        <v>308</v>
      </c>
      <c r="M321" s="212">
        <f>L321+I321</f>
        <v>9548</v>
      </c>
    </row>
    <row r="322" spans="1:16" x14ac:dyDescent="0.3">
      <c r="A322" s="165" t="s">
        <v>182</v>
      </c>
      <c r="B322" s="166" t="s">
        <v>267</v>
      </c>
      <c r="C322" s="203">
        <v>27360</v>
      </c>
      <c r="E322" s="204">
        <v>27360</v>
      </c>
      <c r="F322" s="160"/>
      <c r="G322" s="203">
        <v>27360</v>
      </c>
      <c r="H322" s="160"/>
      <c r="I322" s="204">
        <v>27360</v>
      </c>
      <c r="J322" s="173">
        <v>13680</v>
      </c>
      <c r="K322" s="199">
        <f t="shared" si="11"/>
        <v>50</v>
      </c>
      <c r="L322" s="160"/>
      <c r="M322" s="212">
        <v>27360</v>
      </c>
    </row>
    <row r="323" spans="1:16" ht="18.75" customHeight="1" x14ac:dyDescent="0.3">
      <c r="A323" s="165" t="s">
        <v>182</v>
      </c>
      <c r="B323" s="166" t="s">
        <v>268</v>
      </c>
      <c r="C323" s="203">
        <v>96313</v>
      </c>
      <c r="E323" s="204">
        <v>96313</v>
      </c>
      <c r="F323" s="160"/>
      <c r="G323" s="203">
        <v>96313</v>
      </c>
      <c r="H323" s="160"/>
      <c r="I323" s="204">
        <v>96313</v>
      </c>
      <c r="J323" s="173">
        <v>53192</v>
      </c>
      <c r="K323" s="169">
        <f t="shared" si="11"/>
        <v>55.228266173829077</v>
      </c>
      <c r="L323" s="160"/>
      <c r="M323" s="212">
        <v>96313</v>
      </c>
    </row>
    <row r="324" spans="1:16" ht="18.75" customHeight="1" x14ac:dyDescent="0.3">
      <c r="A324" s="165" t="s">
        <v>182</v>
      </c>
      <c r="B324" s="166" t="s">
        <v>269</v>
      </c>
      <c r="C324" s="203">
        <v>400</v>
      </c>
      <c r="E324" s="204">
        <v>400</v>
      </c>
      <c r="F324" s="160"/>
      <c r="G324" s="203">
        <v>400</v>
      </c>
      <c r="H324" s="160"/>
      <c r="I324" s="204">
        <v>400</v>
      </c>
      <c r="J324" s="173">
        <v>400</v>
      </c>
      <c r="K324" s="199">
        <f t="shared" si="11"/>
        <v>100</v>
      </c>
      <c r="L324" s="160"/>
      <c r="M324" s="212">
        <v>400</v>
      </c>
    </row>
    <row r="325" spans="1:16" ht="17.25" customHeight="1" x14ac:dyDescent="0.3">
      <c r="A325" s="165" t="s">
        <v>182</v>
      </c>
      <c r="B325" s="166" t="s">
        <v>270</v>
      </c>
      <c r="C325" s="203">
        <v>1000</v>
      </c>
      <c r="E325" s="204">
        <v>1000</v>
      </c>
      <c r="F325" s="160"/>
      <c r="G325" s="203">
        <v>1000</v>
      </c>
      <c r="H325" s="160"/>
      <c r="I325" s="204">
        <v>1000</v>
      </c>
      <c r="J325" s="173">
        <v>1400</v>
      </c>
      <c r="K325" s="199">
        <f t="shared" si="11"/>
        <v>140</v>
      </c>
      <c r="L325" s="153">
        <v>400</v>
      </c>
      <c r="M325" s="212">
        <v>1400</v>
      </c>
    </row>
    <row r="326" spans="1:16" x14ac:dyDescent="0.3">
      <c r="A326" s="165" t="s">
        <v>182</v>
      </c>
      <c r="B326" s="182" t="s">
        <v>271</v>
      </c>
      <c r="C326" s="203">
        <v>600</v>
      </c>
      <c r="E326" s="204">
        <v>600</v>
      </c>
      <c r="F326" s="160"/>
      <c r="G326" s="203">
        <v>600</v>
      </c>
      <c r="H326" s="160"/>
      <c r="I326" s="204">
        <v>600</v>
      </c>
      <c r="J326" s="173">
        <v>0</v>
      </c>
      <c r="K326" s="169">
        <f t="shared" si="11"/>
        <v>0</v>
      </c>
      <c r="L326" s="153"/>
      <c r="M326" s="212">
        <v>600</v>
      </c>
    </row>
    <row r="327" spans="1:16" x14ac:dyDescent="0.3">
      <c r="A327" s="165" t="s">
        <v>182</v>
      </c>
      <c r="B327" s="182" t="s">
        <v>272</v>
      </c>
      <c r="C327" s="203">
        <v>4000</v>
      </c>
      <c r="E327" s="204">
        <v>4000</v>
      </c>
      <c r="F327" s="160"/>
      <c r="G327" s="203">
        <v>4000</v>
      </c>
      <c r="H327" s="160"/>
      <c r="I327" s="204">
        <v>4000</v>
      </c>
      <c r="J327" s="173">
        <v>2000</v>
      </c>
      <c r="K327" s="199">
        <f t="shared" si="11"/>
        <v>50</v>
      </c>
      <c r="L327" s="153"/>
      <c r="M327" s="212">
        <v>4000</v>
      </c>
    </row>
    <row r="328" spans="1:16" x14ac:dyDescent="0.3">
      <c r="A328" s="165" t="s">
        <v>182</v>
      </c>
      <c r="B328" s="166" t="s">
        <v>410</v>
      </c>
      <c r="C328" s="203"/>
      <c r="E328" s="204"/>
      <c r="F328" s="160"/>
      <c r="G328" s="203"/>
      <c r="H328" s="160"/>
      <c r="I328" s="204"/>
      <c r="J328" s="173">
        <v>5215</v>
      </c>
      <c r="K328" s="169"/>
      <c r="L328" s="153">
        <v>5215</v>
      </c>
      <c r="M328" s="212">
        <v>5215</v>
      </c>
    </row>
    <row r="329" spans="1:16" x14ac:dyDescent="0.3">
      <c r="A329" s="165" t="s">
        <v>182</v>
      </c>
      <c r="B329" s="166" t="s">
        <v>411</v>
      </c>
      <c r="C329" s="203"/>
      <c r="E329" s="204"/>
      <c r="F329" s="160"/>
      <c r="G329" s="203"/>
      <c r="H329" s="160"/>
      <c r="I329" s="204"/>
      <c r="J329" s="173">
        <v>2057</v>
      </c>
      <c r="K329" s="169"/>
      <c r="L329" s="153">
        <v>2170</v>
      </c>
      <c r="M329" s="212">
        <f>L329</f>
        <v>2170</v>
      </c>
      <c r="P329" s="179"/>
    </row>
    <row r="330" spans="1:16" x14ac:dyDescent="0.3">
      <c r="A330" s="165" t="s">
        <v>416</v>
      </c>
      <c r="B330" s="166" t="s">
        <v>415</v>
      </c>
      <c r="C330" s="203"/>
      <c r="E330" s="204"/>
      <c r="F330" s="160"/>
      <c r="G330" s="203"/>
      <c r="H330" s="160"/>
      <c r="I330" s="204"/>
      <c r="J330" s="173">
        <v>829</v>
      </c>
      <c r="K330" s="169"/>
      <c r="L330" s="153">
        <v>829</v>
      </c>
      <c r="M330" s="212">
        <v>829</v>
      </c>
    </row>
    <row r="331" spans="1:16" ht="19.5" customHeight="1" x14ac:dyDescent="0.3">
      <c r="A331" s="165" t="s">
        <v>182</v>
      </c>
      <c r="B331" s="166" t="s">
        <v>273</v>
      </c>
      <c r="C331" s="203">
        <v>400</v>
      </c>
      <c r="E331" s="204">
        <v>400</v>
      </c>
      <c r="F331" s="160"/>
      <c r="G331" s="203">
        <v>400</v>
      </c>
      <c r="H331" s="160"/>
      <c r="I331" s="204">
        <v>400</v>
      </c>
      <c r="J331" s="173">
        <v>0</v>
      </c>
      <c r="K331" s="169">
        <f t="shared" ref="K331:K390" si="12">J331/I331*100</f>
        <v>0</v>
      </c>
      <c r="L331" s="153">
        <v>-400</v>
      </c>
      <c r="M331" s="212">
        <v>0</v>
      </c>
    </row>
    <row r="332" spans="1:16" ht="17.25" customHeight="1" x14ac:dyDescent="0.3">
      <c r="A332" s="165">
        <v>637005</v>
      </c>
      <c r="B332" s="166" t="s">
        <v>274</v>
      </c>
      <c r="C332" s="203">
        <v>600</v>
      </c>
      <c r="E332" s="204">
        <v>600</v>
      </c>
      <c r="F332" s="160"/>
      <c r="G332" s="203">
        <v>600</v>
      </c>
      <c r="H332" s="160"/>
      <c r="I332" s="204">
        <v>600</v>
      </c>
      <c r="J332" s="173">
        <v>0</v>
      </c>
      <c r="K332" s="169">
        <f t="shared" si="12"/>
        <v>0</v>
      </c>
      <c r="L332" s="160"/>
      <c r="M332" s="212">
        <v>600</v>
      </c>
    </row>
    <row r="333" spans="1:16" ht="17.25" customHeight="1" x14ac:dyDescent="0.3">
      <c r="A333" s="165"/>
      <c r="B333" s="164" t="s">
        <v>418</v>
      </c>
      <c r="C333" s="203"/>
      <c r="E333" s="204"/>
      <c r="F333" s="160"/>
      <c r="G333" s="203"/>
      <c r="H333" s="160"/>
      <c r="I333" s="201"/>
      <c r="J333" s="219">
        <f>SUM(J334:J349)</f>
        <v>326370.2</v>
      </c>
      <c r="K333" s="169"/>
      <c r="L333" s="160"/>
      <c r="M333" s="211"/>
    </row>
    <row r="334" spans="1:16" ht="20.25" customHeight="1" x14ac:dyDescent="0.3">
      <c r="A334" s="165" t="s">
        <v>182</v>
      </c>
      <c r="B334" s="164" t="s">
        <v>275</v>
      </c>
      <c r="C334" s="203">
        <v>621450</v>
      </c>
      <c r="E334" s="204">
        <v>621450</v>
      </c>
      <c r="F334" s="160"/>
      <c r="G334" s="203">
        <v>621450</v>
      </c>
      <c r="H334" s="160"/>
      <c r="I334" s="204">
        <v>621450</v>
      </c>
      <c r="J334" s="173">
        <v>259453</v>
      </c>
      <c r="K334" s="169">
        <f t="shared" si="12"/>
        <v>41.74961782927025</v>
      </c>
      <c r="L334" s="153">
        <v>-23897</v>
      </c>
      <c r="M334" s="212">
        <f>L334+I334</f>
        <v>597553</v>
      </c>
      <c r="P334" s="179"/>
    </row>
    <row r="335" spans="1:16" ht="18.75" customHeight="1" x14ac:dyDescent="0.3">
      <c r="A335" s="165" t="s">
        <v>182</v>
      </c>
      <c r="B335" s="166" t="s">
        <v>63</v>
      </c>
      <c r="C335" s="203">
        <v>12280</v>
      </c>
      <c r="E335" s="204">
        <v>12280</v>
      </c>
      <c r="F335" s="160"/>
      <c r="G335" s="203">
        <v>12280</v>
      </c>
      <c r="H335" s="160"/>
      <c r="I335" s="204">
        <v>12280</v>
      </c>
      <c r="J335" s="173">
        <v>8520</v>
      </c>
      <c r="K335" s="169">
        <f t="shared" si="12"/>
        <v>69.381107491856682</v>
      </c>
      <c r="L335" s="153">
        <v>500</v>
      </c>
      <c r="M335" s="212">
        <f>L335+I335</f>
        <v>12780</v>
      </c>
    </row>
    <row r="336" spans="1:16" ht="15.75" customHeight="1" x14ac:dyDescent="0.3">
      <c r="A336" s="165" t="s">
        <v>182</v>
      </c>
      <c r="B336" s="166" t="s">
        <v>276</v>
      </c>
      <c r="C336" s="203">
        <v>530</v>
      </c>
      <c r="E336" s="204">
        <v>530</v>
      </c>
      <c r="F336" s="160"/>
      <c r="G336" s="203">
        <v>530</v>
      </c>
      <c r="H336" s="160"/>
      <c r="I336" s="204">
        <v>530</v>
      </c>
      <c r="J336" s="173">
        <v>0</v>
      </c>
      <c r="K336" s="169">
        <f t="shared" si="12"/>
        <v>0</v>
      </c>
      <c r="L336" s="153">
        <v>-530</v>
      </c>
      <c r="M336" s="212">
        <f>L336+I336</f>
        <v>0</v>
      </c>
    </row>
    <row r="337" spans="1:14" ht="18.75" customHeight="1" x14ac:dyDescent="0.3">
      <c r="A337" s="165" t="s">
        <v>182</v>
      </c>
      <c r="B337" s="166" t="s">
        <v>277</v>
      </c>
      <c r="C337" s="203">
        <v>660</v>
      </c>
      <c r="E337" s="204">
        <v>660</v>
      </c>
      <c r="F337" s="208"/>
      <c r="G337" s="203">
        <v>660</v>
      </c>
      <c r="H337" s="160"/>
      <c r="I337" s="204">
        <v>660</v>
      </c>
      <c r="J337" s="173">
        <v>116.2</v>
      </c>
      <c r="K337" s="169">
        <f t="shared" si="12"/>
        <v>17.606060606060606</v>
      </c>
      <c r="L337" s="160"/>
      <c r="M337" s="212">
        <v>660</v>
      </c>
    </row>
    <row r="338" spans="1:14" ht="20.25" customHeight="1" x14ac:dyDescent="0.3">
      <c r="A338" s="165" t="s">
        <v>182</v>
      </c>
      <c r="B338" s="166" t="s">
        <v>59</v>
      </c>
      <c r="C338" s="203">
        <v>350</v>
      </c>
      <c r="E338" s="204">
        <v>350</v>
      </c>
      <c r="F338" s="160"/>
      <c r="G338" s="203">
        <v>350</v>
      </c>
      <c r="H338" s="160"/>
      <c r="I338" s="204">
        <v>350</v>
      </c>
      <c r="J338" s="173">
        <v>300</v>
      </c>
      <c r="K338" s="169">
        <f t="shared" si="12"/>
        <v>85.714285714285708</v>
      </c>
      <c r="L338" s="160"/>
      <c r="M338" s="212">
        <v>350</v>
      </c>
    </row>
    <row r="339" spans="1:14" x14ac:dyDescent="0.3">
      <c r="A339" s="165" t="s">
        <v>182</v>
      </c>
      <c r="B339" s="166" t="s">
        <v>278</v>
      </c>
      <c r="C339" s="203">
        <v>8052</v>
      </c>
      <c r="E339" s="204">
        <v>8052</v>
      </c>
      <c r="F339" s="208"/>
      <c r="G339" s="203">
        <v>8052</v>
      </c>
      <c r="H339" s="160"/>
      <c r="I339" s="204">
        <v>8052</v>
      </c>
      <c r="J339" s="173">
        <v>5004</v>
      </c>
      <c r="K339" s="169">
        <f t="shared" si="12"/>
        <v>62.14605067064084</v>
      </c>
      <c r="L339" s="153">
        <v>287</v>
      </c>
      <c r="M339" s="212">
        <f>L339+I339</f>
        <v>8339</v>
      </c>
    </row>
    <row r="340" spans="1:14" ht="17.25" customHeight="1" x14ac:dyDescent="0.3">
      <c r="A340" s="165" t="s">
        <v>182</v>
      </c>
      <c r="B340" s="166" t="s">
        <v>279</v>
      </c>
      <c r="C340" s="167">
        <v>24640</v>
      </c>
      <c r="E340" s="168">
        <v>24640</v>
      </c>
      <c r="F340" s="160"/>
      <c r="G340" s="167">
        <v>24640</v>
      </c>
      <c r="H340" s="160"/>
      <c r="I340" s="168">
        <v>24640</v>
      </c>
      <c r="J340" s="173">
        <v>12318</v>
      </c>
      <c r="K340" s="169">
        <f t="shared" si="12"/>
        <v>49.991883116883116</v>
      </c>
      <c r="L340" s="160"/>
      <c r="M340" s="169">
        <v>24640</v>
      </c>
    </row>
    <row r="341" spans="1:14" x14ac:dyDescent="0.3">
      <c r="A341" s="165" t="s">
        <v>182</v>
      </c>
      <c r="B341" s="166" t="s">
        <v>280</v>
      </c>
      <c r="C341" s="203">
        <v>60436</v>
      </c>
      <c r="E341" s="204">
        <v>60436</v>
      </c>
      <c r="F341" s="160"/>
      <c r="G341" s="203">
        <v>60436</v>
      </c>
      <c r="H341" s="160"/>
      <c r="I341" s="204">
        <v>60436</v>
      </c>
      <c r="J341" s="173">
        <v>25180</v>
      </c>
      <c r="K341" s="169">
        <f t="shared" si="12"/>
        <v>41.663908928453239</v>
      </c>
      <c r="L341" s="153"/>
      <c r="M341" s="212">
        <v>60436</v>
      </c>
      <c r="N341" s="232"/>
    </row>
    <row r="342" spans="1:14" x14ac:dyDescent="0.3">
      <c r="A342" s="165" t="s">
        <v>182</v>
      </c>
      <c r="B342" s="166" t="s">
        <v>410</v>
      </c>
      <c r="C342" s="203"/>
      <c r="E342" s="204"/>
      <c r="F342" s="160"/>
      <c r="G342" s="203"/>
      <c r="H342" s="160"/>
      <c r="I342" s="204"/>
      <c r="J342" s="173">
        <v>3010</v>
      </c>
      <c r="K342" s="169"/>
      <c r="L342" s="153">
        <v>3010</v>
      </c>
      <c r="M342" s="212">
        <v>3010</v>
      </c>
    </row>
    <row r="343" spans="1:14" x14ac:dyDescent="0.3">
      <c r="A343" s="165" t="s">
        <v>182</v>
      </c>
      <c r="B343" s="166" t="s">
        <v>411</v>
      </c>
      <c r="C343" s="203"/>
      <c r="E343" s="204"/>
      <c r="F343" s="160"/>
      <c r="G343" s="203"/>
      <c r="H343" s="160"/>
      <c r="I343" s="204"/>
      <c r="J343" s="173">
        <v>1309</v>
      </c>
      <c r="K343" s="169"/>
      <c r="L343" s="153">
        <v>1448</v>
      </c>
      <c r="M343" s="212">
        <f>L343</f>
        <v>1448</v>
      </c>
      <c r="N343" s="232"/>
    </row>
    <row r="344" spans="1:14" x14ac:dyDescent="0.3">
      <c r="A344" s="165" t="s">
        <v>182</v>
      </c>
      <c r="B344" s="166" t="s">
        <v>412</v>
      </c>
      <c r="C344" s="203"/>
      <c r="E344" s="204"/>
      <c r="F344" s="160"/>
      <c r="G344" s="203"/>
      <c r="H344" s="160"/>
      <c r="I344" s="204"/>
      <c r="J344" s="173">
        <v>4200</v>
      </c>
      <c r="K344" s="169"/>
      <c r="L344" s="153">
        <v>4200</v>
      </c>
      <c r="M344" s="212">
        <v>4200</v>
      </c>
    </row>
    <row r="345" spans="1:14" x14ac:dyDescent="0.3">
      <c r="A345" s="165" t="s">
        <v>182</v>
      </c>
      <c r="B345" s="166" t="s">
        <v>281</v>
      </c>
      <c r="C345" s="203">
        <v>400</v>
      </c>
      <c r="E345" s="204">
        <v>400</v>
      </c>
      <c r="F345" s="160"/>
      <c r="G345" s="203">
        <v>400</v>
      </c>
      <c r="H345" s="160"/>
      <c r="I345" s="204">
        <v>400</v>
      </c>
      <c r="J345" s="173">
        <v>400</v>
      </c>
      <c r="K345" s="199">
        <f t="shared" si="12"/>
        <v>100</v>
      </c>
      <c r="L345" s="160"/>
      <c r="M345" s="212">
        <v>400</v>
      </c>
    </row>
    <row r="346" spans="1:14" ht="16.5" customHeight="1" x14ac:dyDescent="0.3">
      <c r="A346" s="165" t="s">
        <v>182</v>
      </c>
      <c r="B346" s="166" t="s">
        <v>282</v>
      </c>
      <c r="C346" s="203">
        <v>2000</v>
      </c>
      <c r="E346" s="204">
        <v>2000</v>
      </c>
      <c r="F346" s="160"/>
      <c r="G346" s="203">
        <v>2000</v>
      </c>
      <c r="H346" s="160"/>
      <c r="I346" s="204">
        <v>2000</v>
      </c>
      <c r="J346" s="173">
        <v>700</v>
      </c>
      <c r="K346" s="199">
        <f t="shared" si="12"/>
        <v>35</v>
      </c>
      <c r="L346" s="160"/>
      <c r="M346" s="212">
        <v>2000</v>
      </c>
    </row>
    <row r="347" spans="1:14" ht="18.75" customHeight="1" x14ac:dyDescent="0.3">
      <c r="A347" s="165">
        <v>637005</v>
      </c>
      <c r="B347" s="166" t="s">
        <v>283</v>
      </c>
      <c r="C347" s="203">
        <v>600</v>
      </c>
      <c r="E347" s="204">
        <v>600</v>
      </c>
      <c r="F347" s="208"/>
      <c r="G347" s="203">
        <v>600</v>
      </c>
      <c r="H347" s="160"/>
      <c r="I347" s="204">
        <v>600</v>
      </c>
      <c r="J347" s="233">
        <v>0</v>
      </c>
      <c r="K347" s="169">
        <f t="shared" si="12"/>
        <v>0</v>
      </c>
      <c r="L347" s="160"/>
      <c r="M347" s="212">
        <v>600</v>
      </c>
    </row>
    <row r="348" spans="1:14" ht="16.5" customHeight="1" x14ac:dyDescent="0.3">
      <c r="A348" s="165">
        <v>635006</v>
      </c>
      <c r="B348" s="166" t="s">
        <v>284</v>
      </c>
      <c r="C348" s="203">
        <v>28000</v>
      </c>
      <c r="E348" s="204">
        <v>28000</v>
      </c>
      <c r="F348" s="153">
        <v>-3680</v>
      </c>
      <c r="G348" s="203">
        <f>F348+E348</f>
        <v>24320</v>
      </c>
      <c r="H348" s="160"/>
      <c r="I348" s="204">
        <f>H348+G348</f>
        <v>24320</v>
      </c>
      <c r="J348" s="173">
        <v>2180</v>
      </c>
      <c r="K348" s="169">
        <f t="shared" si="12"/>
        <v>8.9638157894736832</v>
      </c>
      <c r="L348" s="153">
        <v>-20000</v>
      </c>
      <c r="M348" s="212">
        <f>L348+I348</f>
        <v>4320</v>
      </c>
    </row>
    <row r="349" spans="1:14" ht="18.75" customHeight="1" x14ac:dyDescent="0.3">
      <c r="A349" s="165" t="s">
        <v>285</v>
      </c>
      <c r="B349" s="166" t="s">
        <v>284</v>
      </c>
      <c r="C349" s="203">
        <v>2000</v>
      </c>
      <c r="E349" s="204">
        <v>2000</v>
      </c>
      <c r="F349" s="153">
        <v>3680</v>
      </c>
      <c r="G349" s="203">
        <f>F349+E349</f>
        <v>5680</v>
      </c>
      <c r="H349" s="160"/>
      <c r="I349" s="204">
        <f>H349+G349</f>
        <v>5680</v>
      </c>
      <c r="J349" s="173">
        <v>3680</v>
      </c>
      <c r="K349" s="169">
        <f t="shared" si="12"/>
        <v>64.788732394366207</v>
      </c>
      <c r="L349" s="160"/>
      <c r="M349" s="212">
        <v>5680</v>
      </c>
    </row>
    <row r="350" spans="1:14" ht="19.5" customHeight="1" x14ac:dyDescent="0.3">
      <c r="A350" s="165"/>
      <c r="B350" s="166"/>
      <c r="C350" s="203"/>
      <c r="E350" s="204"/>
      <c r="F350" s="160"/>
      <c r="G350" s="203"/>
      <c r="H350" s="160"/>
      <c r="I350" s="204"/>
      <c r="J350" s="160"/>
      <c r="K350" s="169"/>
      <c r="L350" s="160"/>
      <c r="M350" s="160"/>
    </row>
    <row r="351" spans="1:14" ht="21.75" customHeight="1" x14ac:dyDescent="0.3">
      <c r="A351" s="163" t="s">
        <v>287</v>
      </c>
      <c r="B351" s="164" t="s">
        <v>286</v>
      </c>
      <c r="C351" s="175">
        <f>SUM(C352:C352)</f>
        <v>400</v>
      </c>
      <c r="E351" s="176">
        <f>SUM(E352:E352)</f>
        <v>400</v>
      </c>
      <c r="F351" s="160"/>
      <c r="G351" s="175">
        <f>SUM(G352:G352)</f>
        <v>400</v>
      </c>
      <c r="H351" s="160"/>
      <c r="I351" s="176">
        <f>SUM(I352:I352)</f>
        <v>400</v>
      </c>
      <c r="J351" s="176">
        <f>SUM(J352:J352)</f>
        <v>0</v>
      </c>
      <c r="K351" s="169">
        <f t="shared" si="12"/>
        <v>0</v>
      </c>
      <c r="L351" s="160"/>
      <c r="M351" s="176">
        <f>SUM(M352:M352)</f>
        <v>400</v>
      </c>
    </row>
    <row r="352" spans="1:14" ht="18" customHeight="1" x14ac:dyDescent="0.3">
      <c r="A352" s="165">
        <v>642004</v>
      </c>
      <c r="B352" s="166" t="s">
        <v>288</v>
      </c>
      <c r="C352" s="203">
        <v>400</v>
      </c>
      <c r="E352" s="204">
        <v>400</v>
      </c>
      <c r="F352" s="160"/>
      <c r="G352" s="203">
        <v>400</v>
      </c>
      <c r="H352" s="160"/>
      <c r="I352" s="204">
        <v>400</v>
      </c>
      <c r="J352" s="160">
        <v>0</v>
      </c>
      <c r="K352" s="169">
        <f t="shared" si="12"/>
        <v>0</v>
      </c>
      <c r="L352" s="160"/>
      <c r="M352" s="212">
        <v>400</v>
      </c>
    </row>
    <row r="353" spans="1:14" ht="19.5" customHeight="1" x14ac:dyDescent="0.3">
      <c r="A353" s="165"/>
      <c r="B353" s="166"/>
      <c r="C353" s="203"/>
      <c r="E353" s="204"/>
      <c r="F353" s="160"/>
      <c r="G353" s="203"/>
      <c r="H353" s="160"/>
      <c r="I353" s="204"/>
      <c r="J353" s="160"/>
      <c r="K353" s="169"/>
      <c r="L353" s="160"/>
      <c r="M353" s="160"/>
    </row>
    <row r="354" spans="1:14" ht="21" customHeight="1" x14ac:dyDescent="0.3">
      <c r="A354" s="163" t="s">
        <v>290</v>
      </c>
      <c r="B354" s="164" t="s">
        <v>289</v>
      </c>
      <c r="C354" s="200">
        <f>SUM(C355:C358)</f>
        <v>1126901</v>
      </c>
      <c r="E354" s="201">
        <f>SUM(E355:E358)</f>
        <v>1124901</v>
      </c>
      <c r="F354" s="160"/>
      <c r="G354" s="200">
        <f>SUM(G355:G358)</f>
        <v>1124901</v>
      </c>
      <c r="H354" s="160"/>
      <c r="I354" s="201">
        <f>SUM(I355:I358)</f>
        <v>1116901</v>
      </c>
      <c r="J354" s="180">
        <f>SUM(J355:J358)</f>
        <v>573431</v>
      </c>
      <c r="K354" s="162">
        <f t="shared" si="12"/>
        <v>51.341255849891795</v>
      </c>
      <c r="L354" s="160"/>
      <c r="M354" s="211">
        <f>SUM(M355:M358)</f>
        <v>1116901</v>
      </c>
    </row>
    <row r="355" spans="1:14" ht="20.25" customHeight="1" x14ac:dyDescent="0.3">
      <c r="A355" s="165" t="s">
        <v>136</v>
      </c>
      <c r="B355" s="166" t="s">
        <v>291</v>
      </c>
      <c r="C355" s="203">
        <v>567474</v>
      </c>
      <c r="D355" s="153">
        <v>-2000</v>
      </c>
      <c r="E355" s="204">
        <f>C355+D355</f>
        <v>565474</v>
      </c>
      <c r="F355" s="160"/>
      <c r="G355" s="203">
        <f>E355+F355</f>
        <v>565474</v>
      </c>
      <c r="H355" s="160"/>
      <c r="I355" s="204">
        <f>G355+H355</f>
        <v>565474</v>
      </c>
      <c r="J355" s="173">
        <v>284035</v>
      </c>
      <c r="K355" s="169">
        <f t="shared" si="12"/>
        <v>50.229541941804577</v>
      </c>
      <c r="L355" s="160"/>
      <c r="M355" s="212">
        <v>565474</v>
      </c>
    </row>
    <row r="356" spans="1:14" ht="20.25" customHeight="1" x14ac:dyDescent="0.3">
      <c r="A356" s="195">
        <v>635006</v>
      </c>
      <c r="B356" s="196" t="s">
        <v>292</v>
      </c>
      <c r="C356" s="203">
        <v>8000</v>
      </c>
      <c r="E356" s="204">
        <v>8000</v>
      </c>
      <c r="F356" s="160"/>
      <c r="G356" s="203">
        <v>8000</v>
      </c>
      <c r="H356" s="153">
        <v>-8000</v>
      </c>
      <c r="I356" s="204">
        <f>H356+G356</f>
        <v>0</v>
      </c>
      <c r="J356" s="207">
        <v>0</v>
      </c>
      <c r="K356" s="169"/>
      <c r="L356" s="208"/>
      <c r="M356" s="212">
        <f>L356+K356</f>
        <v>0</v>
      </c>
    </row>
    <row r="357" spans="1:14" ht="18" customHeight="1" x14ac:dyDescent="0.3">
      <c r="A357" s="165" t="s">
        <v>136</v>
      </c>
      <c r="B357" s="166" t="s">
        <v>293</v>
      </c>
      <c r="C357" s="203">
        <v>378263</v>
      </c>
      <c r="E357" s="204">
        <v>378263</v>
      </c>
      <c r="F357" s="160"/>
      <c r="G357" s="203">
        <v>378263</v>
      </c>
      <c r="H357" s="160"/>
      <c r="I357" s="204">
        <v>378263</v>
      </c>
      <c r="J357" s="173">
        <v>189132</v>
      </c>
      <c r="K357" s="169">
        <f t="shared" si="12"/>
        <v>50.000132183163572</v>
      </c>
      <c r="L357" s="160"/>
      <c r="M357" s="212">
        <v>378263</v>
      </c>
    </row>
    <row r="358" spans="1:14" x14ac:dyDescent="0.3">
      <c r="A358" s="165" t="s">
        <v>136</v>
      </c>
      <c r="B358" s="166" t="s">
        <v>294</v>
      </c>
      <c r="C358" s="203">
        <v>173164</v>
      </c>
      <c r="E358" s="204">
        <v>173164</v>
      </c>
      <c r="F358" s="160"/>
      <c r="G358" s="203">
        <v>173164</v>
      </c>
      <c r="H358" s="160"/>
      <c r="I358" s="204">
        <v>173164</v>
      </c>
      <c r="J358" s="173">
        <v>100264</v>
      </c>
      <c r="K358" s="169">
        <f t="shared" si="12"/>
        <v>57.90118038391352</v>
      </c>
      <c r="L358" s="160"/>
      <c r="M358" s="212">
        <v>173164</v>
      </c>
    </row>
    <row r="359" spans="1:14" ht="18" customHeight="1" x14ac:dyDescent="0.3">
      <c r="A359" s="165"/>
      <c r="B359" s="166"/>
      <c r="C359" s="203"/>
      <c r="E359" s="204"/>
      <c r="F359" s="160"/>
      <c r="G359" s="203"/>
      <c r="H359" s="160"/>
      <c r="I359" s="204"/>
      <c r="J359" s="160"/>
      <c r="K359" s="169"/>
      <c r="L359" s="160"/>
      <c r="M359" s="212"/>
    </row>
    <row r="360" spans="1:14" ht="18" customHeight="1" x14ac:dyDescent="0.3">
      <c r="A360" s="163" t="s">
        <v>290</v>
      </c>
      <c r="B360" s="164" t="s">
        <v>295</v>
      </c>
      <c r="C360" s="200">
        <f>SUM(C361:C361)</f>
        <v>25760</v>
      </c>
      <c r="E360" s="201">
        <f>SUM(E361:E361)</f>
        <v>25760</v>
      </c>
      <c r="F360" s="160"/>
      <c r="G360" s="200">
        <f>SUM(G361:G361)</f>
        <v>25760</v>
      </c>
      <c r="H360" s="160"/>
      <c r="I360" s="201">
        <f>SUM(I361:I361)</f>
        <v>25760</v>
      </c>
      <c r="J360" s="180">
        <f>SUM(J361:J361)</f>
        <v>12882</v>
      </c>
      <c r="K360" s="162">
        <f t="shared" si="12"/>
        <v>50.007763975155285</v>
      </c>
      <c r="L360" s="160"/>
      <c r="M360" s="211">
        <f>SUM(M361:M361)</f>
        <v>25760</v>
      </c>
    </row>
    <row r="361" spans="1:14" ht="21" customHeight="1" x14ac:dyDescent="0.3">
      <c r="A361" s="165" t="s">
        <v>136</v>
      </c>
      <c r="B361" s="166" t="s">
        <v>296</v>
      </c>
      <c r="C361" s="203">
        <v>25760</v>
      </c>
      <c r="E361" s="204">
        <v>25760</v>
      </c>
      <c r="F361" s="160"/>
      <c r="G361" s="203">
        <v>25760</v>
      </c>
      <c r="H361" s="160"/>
      <c r="I361" s="204">
        <v>25760</v>
      </c>
      <c r="J361" s="173">
        <v>12882</v>
      </c>
      <c r="K361" s="169"/>
      <c r="L361" s="160"/>
      <c r="M361" s="212">
        <v>25760</v>
      </c>
    </row>
    <row r="362" spans="1:14" x14ac:dyDescent="0.3">
      <c r="A362" s="165"/>
      <c r="B362" s="166"/>
      <c r="C362" s="203"/>
      <c r="E362" s="204"/>
      <c r="F362" s="160"/>
      <c r="G362" s="203"/>
      <c r="H362" s="160"/>
      <c r="I362" s="204"/>
      <c r="J362" s="160"/>
      <c r="K362" s="169"/>
      <c r="L362" s="160"/>
      <c r="M362" s="212"/>
    </row>
    <row r="363" spans="1:14" ht="20.25" customHeight="1" x14ac:dyDescent="0.3">
      <c r="A363" s="163" t="s">
        <v>299</v>
      </c>
      <c r="B363" s="164" t="s">
        <v>297</v>
      </c>
      <c r="C363" s="234">
        <f>SUM(C364:C366)</f>
        <v>123300</v>
      </c>
      <c r="E363" s="234">
        <f>SUM(E364:E366)</f>
        <v>126000</v>
      </c>
      <c r="F363" s="160"/>
      <c r="G363" s="235">
        <f>SUM(G364:G366)</f>
        <v>126000</v>
      </c>
      <c r="H363" s="160"/>
      <c r="I363" s="236">
        <f>SUM(I364:I366)</f>
        <v>126000</v>
      </c>
      <c r="J363" s="237">
        <f>SUM(J364:J366)</f>
        <v>65348.5</v>
      </c>
      <c r="K363" s="162">
        <f t="shared" si="12"/>
        <v>51.863888888888887</v>
      </c>
      <c r="L363" s="185"/>
      <c r="M363" s="178">
        <f>SUM(M364:M366)</f>
        <v>125886</v>
      </c>
      <c r="N363" s="179"/>
    </row>
    <row r="364" spans="1:14" ht="18" customHeight="1" x14ac:dyDescent="0.3">
      <c r="A364" s="165" t="s">
        <v>136</v>
      </c>
      <c r="B364" s="166" t="s">
        <v>298</v>
      </c>
      <c r="C364" s="203">
        <v>117000</v>
      </c>
      <c r="D364" s="153">
        <v>2700</v>
      </c>
      <c r="E364" s="204">
        <f>C364+D364</f>
        <v>119700</v>
      </c>
      <c r="F364" s="160"/>
      <c r="G364" s="203">
        <f>E364+F364</f>
        <v>119700</v>
      </c>
      <c r="H364" s="160"/>
      <c r="I364" s="204">
        <f>G364+H364</f>
        <v>119700</v>
      </c>
      <c r="J364" s="173">
        <v>61500</v>
      </c>
      <c r="K364" s="169">
        <f t="shared" si="12"/>
        <v>51.37844611528822</v>
      </c>
      <c r="L364" s="160"/>
      <c r="M364" s="212">
        <v>119700</v>
      </c>
    </row>
    <row r="365" spans="1:14" ht="17.25" customHeight="1" x14ac:dyDescent="0.3">
      <c r="A365" s="165" t="s">
        <v>182</v>
      </c>
      <c r="B365" s="166" t="s">
        <v>300</v>
      </c>
      <c r="C365" s="203">
        <v>6000</v>
      </c>
      <c r="E365" s="204">
        <v>6000</v>
      </c>
      <c r="F365" s="160"/>
      <c r="G365" s="203">
        <v>6000</v>
      </c>
      <c r="H365" s="160"/>
      <c r="I365" s="204">
        <v>6000</v>
      </c>
      <c r="J365" s="173">
        <v>3736.5</v>
      </c>
      <c r="K365" s="169">
        <f t="shared" si="12"/>
        <v>62.275000000000006</v>
      </c>
      <c r="L365" s="160"/>
      <c r="M365" s="212">
        <v>6000</v>
      </c>
    </row>
    <row r="366" spans="1:14" ht="20.25" customHeight="1" x14ac:dyDescent="0.3">
      <c r="A366" s="165" t="s">
        <v>182</v>
      </c>
      <c r="B366" s="166" t="s">
        <v>301</v>
      </c>
      <c r="C366" s="203">
        <v>300</v>
      </c>
      <c r="E366" s="204">
        <v>300</v>
      </c>
      <c r="F366" s="160"/>
      <c r="G366" s="203">
        <v>300</v>
      </c>
      <c r="H366" s="160"/>
      <c r="I366" s="204">
        <v>300</v>
      </c>
      <c r="J366" s="173">
        <v>112</v>
      </c>
      <c r="K366" s="169">
        <f t="shared" si="12"/>
        <v>37.333333333333336</v>
      </c>
      <c r="L366" s="153">
        <v>-114</v>
      </c>
      <c r="M366" s="212">
        <f>L366+I366</f>
        <v>186</v>
      </c>
    </row>
    <row r="367" spans="1:14" ht="18" customHeight="1" x14ac:dyDescent="0.3">
      <c r="A367" s="165"/>
      <c r="B367" s="166"/>
      <c r="C367" s="203"/>
      <c r="E367" s="204"/>
      <c r="F367" s="160"/>
      <c r="G367" s="203"/>
      <c r="H367" s="160"/>
      <c r="I367" s="204"/>
      <c r="J367" s="173"/>
      <c r="K367" s="169"/>
      <c r="L367" s="160"/>
      <c r="M367" s="212"/>
    </row>
    <row r="368" spans="1:14" ht="24" customHeight="1" x14ac:dyDescent="0.3">
      <c r="A368" s="210" t="s">
        <v>304</v>
      </c>
      <c r="B368" s="164" t="s">
        <v>302</v>
      </c>
      <c r="C368" s="200">
        <f>SUM(C369:C370)</f>
        <v>197060</v>
      </c>
      <c r="E368" s="201">
        <f>SUM(E369:E370)</f>
        <v>197060</v>
      </c>
      <c r="F368" s="160"/>
      <c r="G368" s="200">
        <f>SUM(G369:G370)</f>
        <v>197060</v>
      </c>
      <c r="H368" s="160"/>
      <c r="I368" s="201">
        <f>SUM(I369:I370)</f>
        <v>197060</v>
      </c>
      <c r="J368" s="180">
        <f>SUM(J369:J370)</f>
        <v>98532</v>
      </c>
      <c r="K368" s="209">
        <f t="shared" si="12"/>
        <v>50.00101491931391</v>
      </c>
      <c r="L368" s="160"/>
      <c r="M368" s="211">
        <f>SUM(M369:M370)</f>
        <v>197060</v>
      </c>
    </row>
    <row r="369" spans="1:13" ht="18.75" customHeight="1" x14ac:dyDescent="0.3">
      <c r="A369" s="165" t="s">
        <v>136</v>
      </c>
      <c r="B369" s="166" t="s">
        <v>303</v>
      </c>
      <c r="C369" s="203">
        <v>125670</v>
      </c>
      <c r="E369" s="204">
        <v>125670</v>
      </c>
      <c r="F369" s="160"/>
      <c r="G369" s="203">
        <v>125670</v>
      </c>
      <c r="H369" s="160"/>
      <c r="I369" s="204">
        <v>125670</v>
      </c>
      <c r="J369" s="173">
        <v>62838</v>
      </c>
      <c r="K369" s="199">
        <f t="shared" si="12"/>
        <v>50.002387204583428</v>
      </c>
      <c r="L369" s="160"/>
      <c r="M369" s="212">
        <v>125670</v>
      </c>
    </row>
    <row r="370" spans="1:13" ht="20.25" customHeight="1" x14ac:dyDescent="0.3">
      <c r="A370" s="165" t="s">
        <v>136</v>
      </c>
      <c r="B370" s="166" t="s">
        <v>305</v>
      </c>
      <c r="C370" s="203">
        <v>71390</v>
      </c>
      <c r="E370" s="204">
        <v>71390</v>
      </c>
      <c r="F370" s="160"/>
      <c r="G370" s="203">
        <v>71390</v>
      </c>
      <c r="H370" s="160"/>
      <c r="I370" s="204">
        <v>71390</v>
      </c>
      <c r="J370" s="173">
        <v>35694</v>
      </c>
      <c r="K370" s="199">
        <f t="shared" si="12"/>
        <v>49.998599243591542</v>
      </c>
      <c r="L370" s="160"/>
      <c r="M370" s="212">
        <v>71390</v>
      </c>
    </row>
    <row r="371" spans="1:13" ht="16.5" customHeight="1" x14ac:dyDescent="0.3">
      <c r="A371" s="165"/>
      <c r="B371" s="166"/>
      <c r="C371" s="203"/>
      <c r="E371" s="204"/>
      <c r="F371" s="160"/>
      <c r="G371" s="203"/>
      <c r="H371" s="160"/>
      <c r="I371" s="204"/>
      <c r="J371" s="160"/>
      <c r="K371" s="169"/>
      <c r="L371" s="160"/>
      <c r="M371" s="160"/>
    </row>
    <row r="372" spans="1:13" ht="21" customHeight="1" x14ac:dyDescent="0.3">
      <c r="A372" s="163" t="s">
        <v>307</v>
      </c>
      <c r="B372" s="164" t="s">
        <v>306</v>
      </c>
      <c r="C372" s="200">
        <f>C373+C374+C375</f>
        <v>426960</v>
      </c>
      <c r="E372" s="201">
        <f>E373+E374+E375</f>
        <v>426960</v>
      </c>
      <c r="F372" s="160"/>
      <c r="G372" s="200">
        <f>G373+G374+G375</f>
        <v>426960</v>
      </c>
      <c r="H372" s="160"/>
      <c r="I372" s="201">
        <f>I373+I374+I375</f>
        <v>426960</v>
      </c>
      <c r="J372" s="180">
        <f>J373+J374+J375+J376</f>
        <v>244814.03</v>
      </c>
      <c r="K372" s="162">
        <f t="shared" si="12"/>
        <v>57.338867809630877</v>
      </c>
      <c r="L372" s="185"/>
      <c r="M372" s="185">
        <f>SUM(M373:M376)</f>
        <v>471641</v>
      </c>
    </row>
    <row r="373" spans="1:13" ht="18" customHeight="1" x14ac:dyDescent="0.3">
      <c r="A373" s="165">
        <v>637005</v>
      </c>
      <c r="B373" s="166" t="s">
        <v>308</v>
      </c>
      <c r="C373" s="203">
        <v>600</v>
      </c>
      <c r="E373" s="204">
        <v>600</v>
      </c>
      <c r="F373" s="160"/>
      <c r="G373" s="203">
        <v>600</v>
      </c>
      <c r="H373" s="160"/>
      <c r="I373" s="204">
        <v>600</v>
      </c>
      <c r="J373" s="160">
        <v>0</v>
      </c>
      <c r="K373" s="169">
        <f t="shared" si="12"/>
        <v>0</v>
      </c>
      <c r="L373" s="160"/>
      <c r="M373" s="160">
        <v>600</v>
      </c>
    </row>
    <row r="374" spans="1:13" ht="21" customHeight="1" x14ac:dyDescent="0.3">
      <c r="A374" s="165" t="s">
        <v>136</v>
      </c>
      <c r="B374" s="166" t="s">
        <v>309</v>
      </c>
      <c r="C374" s="203">
        <v>171000</v>
      </c>
      <c r="E374" s="204">
        <v>171000</v>
      </c>
      <c r="F374" s="160"/>
      <c r="G374" s="203">
        <v>171000</v>
      </c>
      <c r="H374" s="160"/>
      <c r="I374" s="204">
        <v>171000</v>
      </c>
      <c r="J374" s="207">
        <v>85500</v>
      </c>
      <c r="K374" s="199">
        <f t="shared" si="12"/>
        <v>50</v>
      </c>
      <c r="L374" s="153">
        <v>-11914</v>
      </c>
      <c r="M374" s="208">
        <f>L374+I374</f>
        <v>159086</v>
      </c>
    </row>
    <row r="375" spans="1:13" x14ac:dyDescent="0.3">
      <c r="A375" s="165" t="s">
        <v>136</v>
      </c>
      <c r="B375" s="166" t="s">
        <v>423</v>
      </c>
      <c r="C375" s="203">
        <v>255360</v>
      </c>
      <c r="E375" s="204">
        <v>255360</v>
      </c>
      <c r="F375" s="160"/>
      <c r="G375" s="203">
        <v>255360</v>
      </c>
      <c r="H375" s="160"/>
      <c r="I375" s="204">
        <v>255360</v>
      </c>
      <c r="J375" s="173">
        <v>127680</v>
      </c>
      <c r="K375" s="199">
        <f t="shared" si="12"/>
        <v>50</v>
      </c>
      <c r="L375" s="160"/>
      <c r="M375" s="160">
        <v>255360</v>
      </c>
    </row>
    <row r="376" spans="1:13" x14ac:dyDescent="0.3">
      <c r="A376" s="165">
        <v>637037</v>
      </c>
      <c r="B376" s="166" t="s">
        <v>424</v>
      </c>
      <c r="C376" s="203"/>
      <c r="E376" s="204"/>
      <c r="F376" s="160"/>
      <c r="G376" s="203"/>
      <c r="H376" s="160"/>
      <c r="I376" s="204"/>
      <c r="J376" s="173">
        <v>31634.03</v>
      </c>
      <c r="K376" s="169"/>
      <c r="L376" s="153">
        <v>56595</v>
      </c>
      <c r="M376" s="160">
        <f>L376</f>
        <v>56595</v>
      </c>
    </row>
    <row r="377" spans="1:13" ht="17.25" customHeight="1" x14ac:dyDescent="0.3">
      <c r="A377" s="165"/>
      <c r="B377" s="166"/>
      <c r="C377" s="200"/>
      <c r="E377" s="201"/>
      <c r="F377" s="160"/>
      <c r="G377" s="200"/>
      <c r="H377" s="160"/>
      <c r="I377" s="201"/>
      <c r="J377" s="160"/>
      <c r="K377" s="169"/>
      <c r="L377" s="160"/>
      <c r="M377" s="160"/>
    </row>
    <row r="378" spans="1:13" ht="22.5" customHeight="1" x14ac:dyDescent="0.3">
      <c r="A378" s="163" t="s">
        <v>311</v>
      </c>
      <c r="B378" s="164" t="s">
        <v>310</v>
      </c>
      <c r="C378" s="200">
        <f>SUM(C379:C380)</f>
        <v>2000</v>
      </c>
      <c r="E378" s="201">
        <f>SUM(E379:E380)</f>
        <v>2000</v>
      </c>
      <c r="F378" s="160"/>
      <c r="G378" s="200">
        <f>SUM(G379:G380)</f>
        <v>2000</v>
      </c>
      <c r="H378" s="160"/>
      <c r="I378" s="201">
        <f>SUM(I379:I380)</f>
        <v>2000</v>
      </c>
      <c r="J378" s="209">
        <f>SUM(J379:J380)</f>
        <v>1029.1199999999999</v>
      </c>
      <c r="K378" s="162">
        <f t="shared" si="12"/>
        <v>51.455999999999989</v>
      </c>
      <c r="L378" s="160"/>
      <c r="M378" s="211">
        <f>SUM(M379:M380)</f>
        <v>2000</v>
      </c>
    </row>
    <row r="379" spans="1:13" ht="18" customHeight="1" x14ac:dyDescent="0.3">
      <c r="A379" s="165" t="s">
        <v>136</v>
      </c>
      <c r="B379" s="166" t="s">
        <v>312</v>
      </c>
      <c r="C379" s="203">
        <v>1000</v>
      </c>
      <c r="E379" s="204">
        <v>1000</v>
      </c>
      <c r="F379" s="160"/>
      <c r="G379" s="203">
        <v>1000</v>
      </c>
      <c r="H379" s="160"/>
      <c r="I379" s="204">
        <v>1000</v>
      </c>
      <c r="J379" s="160">
        <v>729.12</v>
      </c>
      <c r="K379" s="169">
        <f t="shared" si="12"/>
        <v>72.912000000000006</v>
      </c>
      <c r="L379" s="160"/>
      <c r="M379" s="212">
        <v>1000</v>
      </c>
    </row>
    <row r="380" spans="1:13" ht="19.5" customHeight="1" x14ac:dyDescent="0.3">
      <c r="A380" s="165" t="s">
        <v>136</v>
      </c>
      <c r="B380" s="166" t="s">
        <v>313</v>
      </c>
      <c r="C380" s="203">
        <v>1000</v>
      </c>
      <c r="E380" s="204">
        <v>1000</v>
      </c>
      <c r="F380" s="160"/>
      <c r="G380" s="203">
        <v>1000</v>
      </c>
      <c r="H380" s="160"/>
      <c r="I380" s="204">
        <v>1000</v>
      </c>
      <c r="J380" s="173">
        <v>300</v>
      </c>
      <c r="K380" s="169">
        <f t="shared" si="12"/>
        <v>30</v>
      </c>
      <c r="L380" s="160"/>
      <c r="M380" s="212">
        <v>1000</v>
      </c>
    </row>
    <row r="381" spans="1:13" ht="18.75" customHeight="1" x14ac:dyDescent="0.3">
      <c r="A381" s="165"/>
      <c r="B381" s="166"/>
      <c r="C381" s="203"/>
      <c r="E381" s="204"/>
      <c r="F381" s="160"/>
      <c r="G381" s="203"/>
      <c r="H381" s="160"/>
      <c r="I381" s="204"/>
      <c r="J381" s="160"/>
      <c r="K381" s="169"/>
      <c r="L381" s="160"/>
      <c r="M381" s="212"/>
    </row>
    <row r="382" spans="1:13" ht="22.5" customHeight="1" x14ac:dyDescent="0.3">
      <c r="A382" s="163" t="s">
        <v>315</v>
      </c>
      <c r="B382" s="164" t="s">
        <v>314</v>
      </c>
      <c r="C382" s="200">
        <f>SUM(C383:C388)</f>
        <v>12920</v>
      </c>
      <c r="E382" s="201">
        <f>SUM(E383:E388)</f>
        <v>12920</v>
      </c>
      <c r="F382" s="160"/>
      <c r="G382" s="200">
        <f>SUM(G383:G388)</f>
        <v>12920</v>
      </c>
      <c r="H382" s="160"/>
      <c r="I382" s="201">
        <f>SUM(I383:I388)</f>
        <v>12920</v>
      </c>
      <c r="J382" s="209">
        <f>SUM(J383:J388)</f>
        <v>2723.64</v>
      </c>
      <c r="K382" s="162">
        <f t="shared" si="12"/>
        <v>21.080804953560371</v>
      </c>
      <c r="M382" s="211">
        <f>SUM(M383:M388)</f>
        <v>12920</v>
      </c>
    </row>
    <row r="383" spans="1:13" ht="21" customHeight="1" x14ac:dyDescent="0.3">
      <c r="A383" s="165" t="s">
        <v>84</v>
      </c>
      <c r="B383" s="166" t="s">
        <v>316</v>
      </c>
      <c r="C383" s="203">
        <v>3000</v>
      </c>
      <c r="E383" s="204">
        <v>3000</v>
      </c>
      <c r="F383" s="160"/>
      <c r="G383" s="203">
        <v>3000</v>
      </c>
      <c r="H383" s="160"/>
      <c r="I383" s="204">
        <v>3000</v>
      </c>
      <c r="J383" s="160">
        <v>0</v>
      </c>
      <c r="K383" s="169">
        <f t="shared" si="12"/>
        <v>0</v>
      </c>
      <c r="L383" s="160"/>
      <c r="M383" s="212">
        <v>3000</v>
      </c>
    </row>
    <row r="384" spans="1:13" ht="18" customHeight="1" x14ac:dyDescent="0.3">
      <c r="A384" s="165" t="s">
        <v>84</v>
      </c>
      <c r="B384" s="166" t="s">
        <v>317</v>
      </c>
      <c r="C384" s="203">
        <v>3600</v>
      </c>
      <c r="E384" s="204">
        <v>3600</v>
      </c>
      <c r="F384" s="160"/>
      <c r="G384" s="203">
        <v>3600</v>
      </c>
      <c r="H384" s="160"/>
      <c r="I384" s="204">
        <v>3600</v>
      </c>
      <c r="J384" s="160">
        <v>1410.05</v>
      </c>
      <c r="K384" s="169">
        <f t="shared" si="12"/>
        <v>39.168055555555554</v>
      </c>
      <c r="L384" s="160"/>
      <c r="M384" s="212">
        <v>3600</v>
      </c>
    </row>
    <row r="385" spans="1:16" ht="16.5" customHeight="1" x14ac:dyDescent="0.3">
      <c r="A385" s="165" t="s">
        <v>84</v>
      </c>
      <c r="B385" s="166" t="s">
        <v>318</v>
      </c>
      <c r="C385" s="203">
        <v>2200</v>
      </c>
      <c r="E385" s="204">
        <v>2200</v>
      </c>
      <c r="F385" s="160"/>
      <c r="G385" s="203">
        <v>2200</v>
      </c>
      <c r="H385" s="160"/>
      <c r="I385" s="204">
        <v>2200</v>
      </c>
      <c r="J385" s="173">
        <v>332</v>
      </c>
      <c r="K385" s="169">
        <f t="shared" si="12"/>
        <v>15.090909090909092</v>
      </c>
      <c r="L385" s="160"/>
      <c r="M385" s="212">
        <v>2200</v>
      </c>
      <c r="N385" s="232"/>
    </row>
    <row r="386" spans="1:16" ht="18.75" customHeight="1" x14ac:dyDescent="0.3">
      <c r="A386" s="165" t="s">
        <v>84</v>
      </c>
      <c r="B386" s="166" t="s">
        <v>319</v>
      </c>
      <c r="C386" s="203">
        <v>3200</v>
      </c>
      <c r="E386" s="204">
        <v>3200</v>
      </c>
      <c r="F386" s="160"/>
      <c r="G386" s="203">
        <v>3200</v>
      </c>
      <c r="H386" s="160"/>
      <c r="I386" s="204">
        <v>3200</v>
      </c>
      <c r="J386" s="173">
        <v>633</v>
      </c>
      <c r="K386" s="169">
        <f t="shared" si="12"/>
        <v>19.78125</v>
      </c>
      <c r="L386" s="160"/>
      <c r="M386" s="212">
        <v>3200</v>
      </c>
    </row>
    <row r="387" spans="1:16" x14ac:dyDescent="0.3">
      <c r="A387" s="165" t="s">
        <v>84</v>
      </c>
      <c r="B387" s="166" t="s">
        <v>320</v>
      </c>
      <c r="C387" s="203">
        <v>130</v>
      </c>
      <c r="E387" s="204">
        <v>130</v>
      </c>
      <c r="F387" s="160"/>
      <c r="G387" s="203">
        <v>130</v>
      </c>
      <c r="H387" s="160"/>
      <c r="I387" s="204">
        <v>130</v>
      </c>
      <c r="J387" s="160">
        <v>66.39</v>
      </c>
      <c r="K387" s="169">
        <f t="shared" si="12"/>
        <v>51.069230769230764</v>
      </c>
      <c r="L387" s="160"/>
      <c r="M387" s="212">
        <v>130</v>
      </c>
    </row>
    <row r="388" spans="1:16" x14ac:dyDescent="0.3">
      <c r="A388" s="165" t="s">
        <v>136</v>
      </c>
      <c r="B388" s="166" t="s">
        <v>321</v>
      </c>
      <c r="C388" s="203">
        <v>790</v>
      </c>
      <c r="E388" s="204">
        <v>790</v>
      </c>
      <c r="F388" s="160"/>
      <c r="G388" s="203">
        <v>790</v>
      </c>
      <c r="H388" s="160"/>
      <c r="I388" s="204">
        <v>790</v>
      </c>
      <c r="J388" s="160">
        <v>282.2</v>
      </c>
      <c r="K388" s="169">
        <f t="shared" si="12"/>
        <v>35.721518987341774</v>
      </c>
      <c r="L388" s="160"/>
      <c r="M388" s="212">
        <v>790</v>
      </c>
    </row>
    <row r="389" spans="1:16" ht="16.5" customHeight="1" thickBot="1" x14ac:dyDescent="0.35">
      <c r="A389" s="238"/>
      <c r="B389" s="239"/>
      <c r="C389" s="240"/>
      <c r="E389" s="241"/>
      <c r="F389" s="160"/>
      <c r="G389" s="240"/>
      <c r="H389" s="160"/>
      <c r="I389" s="241"/>
      <c r="J389" s="160"/>
      <c r="K389" s="169"/>
      <c r="L389" s="160"/>
      <c r="M389" s="169"/>
      <c r="N389" s="232"/>
      <c r="P389" s="179"/>
    </row>
    <row r="390" spans="1:16" ht="24" customHeight="1" thickTop="1" x14ac:dyDescent="0.3">
      <c r="A390" s="242"/>
      <c r="B390" s="243" t="s">
        <v>322</v>
      </c>
      <c r="C390" s="244">
        <f>C104+C162+C167+C171+C176+C181+C184+C187+C199+C203+C207+C214+C217+C223+C235+C241+C245+C256+C261+C264+C302+C315+C351+C354+C360+C363+C378++C368+C382+C297+C372</f>
        <v>5861165</v>
      </c>
      <c r="E390" s="245">
        <f>E104+E162+E167+E171+E176+E181+E184+E187+E199+E203+E207+E214+E217+E223+E235+E241+E245+E256+E261+E264+E302+E315+E351+E354+E360+E363+E378++E368+E382+E297+E372</f>
        <v>5861165</v>
      </c>
      <c r="F390" s="160"/>
      <c r="G390" s="244">
        <f>G104+G162+G167+G171+G176+G181+G184+G187+G199+G203+G207+G214+G217+G223+G235+G241+G245+G256+G261+G264+G302+G315+G351+G354+G360+G363+G378++G368+G382+G297+G372</f>
        <v>5861165</v>
      </c>
      <c r="H390" s="160"/>
      <c r="I390" s="245">
        <f>I104+I162+I167+I171+I176+I181+I184+I187+I199+I203+I207+I214+I217+I223+I235+I241+I245+I256+I261+I264+I302+I315+I351+I354+I360+I363+I378++I368+I382+I297+I372</f>
        <v>5775522</v>
      </c>
      <c r="J390" s="209">
        <f>J104+J162+J167+J171+J176+J181+J184+J187+J199+J203+J207+J214+J217+J223+J235+J241+J245+J256+J261+J264+J302+J315+J351+J354+J360+J363+J378++J368+J382+J297+J372</f>
        <v>2798209.72</v>
      </c>
      <c r="K390" s="162">
        <f t="shared" si="12"/>
        <v>48.449468636774306</v>
      </c>
      <c r="L390" s="197"/>
      <c r="M390" s="211">
        <f>M104+M162+M167+M171+M176+M181+M184+M187+M199+M203+M207+M214+M217+M223+M235+M241+M245+M256+M261+M264+M302+M315+M351+M354+M360+M363+M378++M368+M382+M297+M372</f>
        <v>5879541</v>
      </c>
      <c r="N390" s="179"/>
      <c r="O390" s="179"/>
    </row>
    <row r="391" spans="1:16" ht="18" customHeight="1" x14ac:dyDescent="0.3">
      <c r="A391" s="246"/>
      <c r="B391" s="247"/>
      <c r="C391" s="203"/>
      <c r="E391" s="204"/>
      <c r="F391" s="160"/>
      <c r="G391" s="203"/>
      <c r="H391" s="160"/>
      <c r="I391" s="204"/>
      <c r="J391" s="160"/>
      <c r="K391" s="169"/>
      <c r="L391" s="160"/>
      <c r="M391" s="160"/>
    </row>
    <row r="392" spans="1:16" x14ac:dyDescent="0.3">
      <c r="A392" s="205" t="s">
        <v>323</v>
      </c>
      <c r="B392" s="164"/>
      <c r="C392" s="203"/>
      <c r="E392" s="204"/>
      <c r="F392" s="160"/>
      <c r="G392" s="203"/>
      <c r="H392" s="160"/>
      <c r="I392" s="204"/>
      <c r="J392" s="160"/>
      <c r="K392" s="169"/>
      <c r="L392" s="160"/>
      <c r="M392" s="160"/>
      <c r="N392" s="179"/>
    </row>
    <row r="393" spans="1:16" x14ac:dyDescent="0.3">
      <c r="A393" s="205"/>
      <c r="B393" s="164"/>
      <c r="C393" s="203"/>
      <c r="E393" s="204"/>
      <c r="F393" s="160"/>
      <c r="G393" s="203"/>
      <c r="H393" s="160"/>
      <c r="I393" s="204"/>
      <c r="J393" s="160"/>
      <c r="K393" s="169"/>
      <c r="L393" s="160"/>
      <c r="M393" s="160"/>
      <c r="P393" s="179"/>
    </row>
    <row r="394" spans="1:16" x14ac:dyDescent="0.3">
      <c r="A394" s="163" t="s">
        <v>324</v>
      </c>
      <c r="B394" s="164" t="s">
        <v>325</v>
      </c>
      <c r="C394" s="200">
        <f>SUM(C395:C396)</f>
        <v>228000</v>
      </c>
      <c r="E394" s="201">
        <f>SUM(E395:E396)</f>
        <v>228000</v>
      </c>
      <c r="F394" s="160"/>
      <c r="G394" s="200">
        <f>SUM(G395:G396)</f>
        <v>228000</v>
      </c>
      <c r="H394" s="160"/>
      <c r="I394" s="201">
        <f>SUM(I395:I397)</f>
        <v>298000</v>
      </c>
      <c r="J394" s="201">
        <f>SUM(J395:J397)</f>
        <v>0</v>
      </c>
      <c r="K394" s="169">
        <f t="shared" ref="K394:K457" si="13">J394/I394*100</f>
        <v>0</v>
      </c>
      <c r="L394" s="185"/>
      <c r="M394" s="211">
        <f>M395+M396+M397</f>
        <v>72000</v>
      </c>
      <c r="N394" s="232"/>
      <c r="O394" s="179"/>
    </row>
    <row r="395" spans="1:16" ht="18.75" customHeight="1" x14ac:dyDescent="0.3">
      <c r="A395" s="165" t="s">
        <v>326</v>
      </c>
      <c r="B395" s="166" t="s">
        <v>327</v>
      </c>
      <c r="C395" s="203">
        <v>2000</v>
      </c>
      <c r="E395" s="204">
        <v>2000</v>
      </c>
      <c r="F395" s="160"/>
      <c r="G395" s="203">
        <v>2000</v>
      </c>
      <c r="H395" s="160"/>
      <c r="I395" s="204">
        <v>2000</v>
      </c>
      <c r="J395" s="160">
        <v>0</v>
      </c>
      <c r="K395" s="169">
        <f t="shared" si="13"/>
        <v>0</v>
      </c>
      <c r="L395" s="160"/>
      <c r="M395" s="212">
        <v>2000</v>
      </c>
    </row>
    <row r="396" spans="1:16" ht="15.75" customHeight="1" x14ac:dyDescent="0.3">
      <c r="A396" s="165" t="s">
        <v>326</v>
      </c>
      <c r="B396" s="166" t="s">
        <v>328</v>
      </c>
      <c r="C396" s="203">
        <v>226000</v>
      </c>
      <c r="E396" s="204">
        <v>226000</v>
      </c>
      <c r="F396" s="160"/>
      <c r="G396" s="203">
        <v>226000</v>
      </c>
      <c r="H396" s="160"/>
      <c r="I396" s="204">
        <v>226000</v>
      </c>
      <c r="J396" s="160">
        <v>0</v>
      </c>
      <c r="K396" s="169">
        <f t="shared" si="13"/>
        <v>0</v>
      </c>
      <c r="L396" s="153">
        <v>-226000</v>
      </c>
      <c r="M396" s="212">
        <f>L396+I396</f>
        <v>0</v>
      </c>
    </row>
    <row r="397" spans="1:16" x14ac:dyDescent="0.3">
      <c r="A397" s="165" t="s">
        <v>326</v>
      </c>
      <c r="B397" s="166" t="s">
        <v>400</v>
      </c>
      <c r="C397" s="203"/>
      <c r="E397" s="204"/>
      <c r="F397" s="160"/>
      <c r="G397" s="203"/>
      <c r="H397" s="153">
        <v>70000</v>
      </c>
      <c r="I397" s="204">
        <f>H397</f>
        <v>70000</v>
      </c>
      <c r="J397" s="160">
        <v>0</v>
      </c>
      <c r="K397" s="169">
        <f t="shared" si="13"/>
        <v>0</v>
      </c>
      <c r="L397" s="160"/>
      <c r="M397" s="212">
        <v>70000</v>
      </c>
    </row>
    <row r="398" spans="1:16" x14ac:dyDescent="0.3">
      <c r="A398" s="165"/>
      <c r="B398" s="166"/>
      <c r="C398" s="203"/>
      <c r="E398" s="204"/>
      <c r="F398" s="160"/>
      <c r="G398" s="203"/>
      <c r="H398" s="160"/>
      <c r="I398" s="204"/>
      <c r="J398" s="160"/>
      <c r="K398" s="169"/>
      <c r="L398" s="160"/>
      <c r="M398" s="160"/>
    </row>
    <row r="399" spans="1:16" x14ac:dyDescent="0.3">
      <c r="A399" s="248" t="s">
        <v>329</v>
      </c>
      <c r="B399" s="164" t="s">
        <v>330</v>
      </c>
      <c r="C399" s="159">
        <f>SUM(C400:C406)</f>
        <v>603539</v>
      </c>
      <c r="E399" s="161">
        <f>SUM(E400:E406)</f>
        <v>603539</v>
      </c>
      <c r="F399" s="160"/>
      <c r="G399" s="159">
        <f>SUM(G400:G406)</f>
        <v>603539</v>
      </c>
      <c r="H399" s="160"/>
      <c r="I399" s="161">
        <f>SUM(I400:I406)</f>
        <v>613539</v>
      </c>
      <c r="J399" s="161">
        <f>SUM(J400:J406)</f>
        <v>44994.44</v>
      </c>
      <c r="K399" s="162">
        <f t="shared" si="13"/>
        <v>7.333590855675026</v>
      </c>
      <c r="L399" s="185"/>
      <c r="M399" s="162">
        <f>SUM(M400:M406)</f>
        <v>627506</v>
      </c>
    </row>
    <row r="400" spans="1:16" ht="19.5" customHeight="1" x14ac:dyDescent="0.3">
      <c r="A400" s="215" t="s">
        <v>326</v>
      </c>
      <c r="B400" s="166" t="s">
        <v>331</v>
      </c>
      <c r="C400" s="203">
        <v>300000</v>
      </c>
      <c r="E400" s="204">
        <v>300000</v>
      </c>
      <c r="F400" s="160"/>
      <c r="G400" s="203">
        <v>300000</v>
      </c>
      <c r="H400" s="160"/>
      <c r="I400" s="204">
        <v>300000</v>
      </c>
      <c r="J400" s="160">
        <v>0</v>
      </c>
      <c r="K400" s="169">
        <f t="shared" si="13"/>
        <v>0</v>
      </c>
      <c r="L400" s="160"/>
      <c r="M400" s="212">
        <v>300000</v>
      </c>
    </row>
    <row r="401" spans="1:13" ht="19.5" customHeight="1" x14ac:dyDescent="0.3">
      <c r="A401" s="215" t="s">
        <v>326</v>
      </c>
      <c r="B401" s="166" t="s">
        <v>332</v>
      </c>
      <c r="C401" s="203">
        <v>170000</v>
      </c>
      <c r="E401" s="204">
        <v>170000</v>
      </c>
      <c r="F401" s="160"/>
      <c r="G401" s="203">
        <v>170000</v>
      </c>
      <c r="H401" s="160"/>
      <c r="I401" s="204">
        <v>170000</v>
      </c>
      <c r="J401" s="160">
        <v>0</v>
      </c>
      <c r="K401" s="169">
        <f t="shared" si="13"/>
        <v>0</v>
      </c>
      <c r="L401" s="160"/>
      <c r="M401" s="212">
        <v>170000</v>
      </c>
    </row>
    <row r="402" spans="1:13" ht="19.5" customHeight="1" x14ac:dyDescent="0.3">
      <c r="A402" s="215" t="s">
        <v>326</v>
      </c>
      <c r="B402" s="166" t="s">
        <v>333</v>
      </c>
      <c r="C402" s="203">
        <v>30000</v>
      </c>
      <c r="E402" s="204">
        <v>30000</v>
      </c>
      <c r="F402" s="160"/>
      <c r="G402" s="203">
        <v>30000</v>
      </c>
      <c r="H402" s="160"/>
      <c r="I402" s="204">
        <v>30000</v>
      </c>
      <c r="J402" s="160">
        <v>0</v>
      </c>
      <c r="K402" s="169">
        <f t="shared" si="13"/>
        <v>0</v>
      </c>
      <c r="L402" s="160"/>
      <c r="M402" s="212">
        <v>30000</v>
      </c>
    </row>
    <row r="403" spans="1:13" ht="16.5" customHeight="1" x14ac:dyDescent="0.3">
      <c r="A403" s="215" t="s">
        <v>326</v>
      </c>
      <c r="B403" s="166" t="s">
        <v>334</v>
      </c>
      <c r="C403" s="203">
        <v>3000</v>
      </c>
      <c r="E403" s="204">
        <v>3000</v>
      </c>
      <c r="F403" s="160"/>
      <c r="G403" s="203">
        <v>3000</v>
      </c>
      <c r="H403" s="160"/>
      <c r="I403" s="204">
        <v>3000</v>
      </c>
      <c r="J403" s="160">
        <v>1919.13</v>
      </c>
      <c r="K403" s="169">
        <f t="shared" si="13"/>
        <v>63.971000000000004</v>
      </c>
      <c r="L403" s="160"/>
      <c r="M403" s="212">
        <v>3000</v>
      </c>
    </row>
    <row r="404" spans="1:13" ht="16.5" customHeight="1" x14ac:dyDescent="0.3">
      <c r="A404" s="249" t="s">
        <v>326</v>
      </c>
      <c r="B404" s="196" t="s">
        <v>335</v>
      </c>
      <c r="C404" s="203">
        <v>50239</v>
      </c>
      <c r="E404" s="204">
        <v>50239</v>
      </c>
      <c r="F404" s="160"/>
      <c r="G404" s="203">
        <v>50239</v>
      </c>
      <c r="H404" s="153">
        <v>10000</v>
      </c>
      <c r="I404" s="204">
        <f>H404+G404</f>
        <v>60239</v>
      </c>
      <c r="J404" s="160">
        <v>27231.57</v>
      </c>
      <c r="K404" s="169">
        <f t="shared" si="13"/>
        <v>45.205879911685123</v>
      </c>
      <c r="L404" s="153">
        <v>-3719</v>
      </c>
      <c r="M404" s="212">
        <f>L404+I404</f>
        <v>56520</v>
      </c>
    </row>
    <row r="405" spans="1:13" ht="16.5" customHeight="1" x14ac:dyDescent="0.3">
      <c r="A405" s="249" t="s">
        <v>326</v>
      </c>
      <c r="B405" s="298" t="s">
        <v>439</v>
      </c>
      <c r="C405" s="203"/>
      <c r="E405" s="204"/>
      <c r="F405" s="160"/>
      <c r="G405" s="203"/>
      <c r="H405" s="153"/>
      <c r="I405" s="204"/>
      <c r="J405" s="160"/>
      <c r="K405" s="169"/>
      <c r="L405" s="153">
        <v>5000</v>
      </c>
      <c r="M405" s="212">
        <f>L405</f>
        <v>5000</v>
      </c>
    </row>
    <row r="406" spans="1:13" ht="16.5" customHeight="1" x14ac:dyDescent="0.3">
      <c r="A406" s="195" t="s">
        <v>326</v>
      </c>
      <c r="B406" s="196" t="s">
        <v>336</v>
      </c>
      <c r="C406" s="203">
        <v>50300</v>
      </c>
      <c r="E406" s="204">
        <v>50300</v>
      </c>
      <c r="F406" s="160"/>
      <c r="G406" s="203">
        <v>50300</v>
      </c>
      <c r="H406" s="160"/>
      <c r="I406" s="204">
        <v>50300</v>
      </c>
      <c r="J406" s="160">
        <v>15843.74</v>
      </c>
      <c r="K406" s="169">
        <f t="shared" si="13"/>
        <v>31.498489065606361</v>
      </c>
      <c r="L406" s="153">
        <v>12686</v>
      </c>
      <c r="M406" s="212">
        <f>L406+I406</f>
        <v>62986</v>
      </c>
    </row>
    <row r="407" spans="1:13" x14ac:dyDescent="0.3">
      <c r="A407" s="165"/>
      <c r="B407" s="166"/>
      <c r="C407" s="203"/>
      <c r="E407" s="204"/>
      <c r="F407" s="160"/>
      <c r="G407" s="203"/>
      <c r="H407" s="160"/>
      <c r="I407" s="204"/>
      <c r="J407" s="160"/>
      <c r="K407" s="169"/>
      <c r="L407" s="160"/>
      <c r="M407" s="160"/>
    </row>
    <row r="408" spans="1:13" x14ac:dyDescent="0.3">
      <c r="A408" s="163" t="s">
        <v>189</v>
      </c>
      <c r="B408" s="164" t="s">
        <v>190</v>
      </c>
      <c r="C408" s="200">
        <f>SUM(C409:C418)</f>
        <v>132466</v>
      </c>
      <c r="E408" s="201">
        <f>SUM(E409:E418)</f>
        <v>212506</v>
      </c>
      <c r="F408" s="160"/>
      <c r="G408" s="200">
        <f>SUM(G409:G418)</f>
        <v>212506</v>
      </c>
      <c r="H408" s="160"/>
      <c r="I408" s="201">
        <f>SUM(I409:I418)</f>
        <v>215406</v>
      </c>
      <c r="J408" s="209">
        <f>SUM(J409:J418)</f>
        <v>80039.92</v>
      </c>
      <c r="K408" s="162">
        <f t="shared" si="13"/>
        <v>37.157702199567325</v>
      </c>
      <c r="L408" s="160"/>
      <c r="M408" s="211">
        <f>SUM(M409:M418)</f>
        <v>215406</v>
      </c>
    </row>
    <row r="409" spans="1:13" ht="18" customHeight="1" x14ac:dyDescent="0.3">
      <c r="A409" s="165" t="s">
        <v>326</v>
      </c>
      <c r="B409" s="166" t="s">
        <v>338</v>
      </c>
      <c r="C409" s="203">
        <v>9966</v>
      </c>
      <c r="E409" s="204">
        <v>9966</v>
      </c>
      <c r="F409" s="160"/>
      <c r="G409" s="203">
        <v>9966</v>
      </c>
      <c r="H409" s="160"/>
      <c r="I409" s="204">
        <v>9966</v>
      </c>
      <c r="J409" s="160">
        <v>0</v>
      </c>
      <c r="K409" s="169">
        <f t="shared" si="13"/>
        <v>0</v>
      </c>
      <c r="L409" s="160"/>
      <c r="M409" s="212">
        <v>9966</v>
      </c>
    </row>
    <row r="410" spans="1:13" ht="16.5" customHeight="1" x14ac:dyDescent="0.3">
      <c r="A410" s="165" t="s">
        <v>326</v>
      </c>
      <c r="B410" s="166" t="s">
        <v>339</v>
      </c>
      <c r="C410" s="203">
        <v>10000</v>
      </c>
      <c r="E410" s="204">
        <v>10000</v>
      </c>
      <c r="F410" s="160"/>
      <c r="G410" s="203">
        <v>10000</v>
      </c>
      <c r="H410" s="160"/>
      <c r="I410" s="204">
        <v>10000</v>
      </c>
      <c r="J410" s="160">
        <v>0</v>
      </c>
      <c r="K410" s="169">
        <f t="shared" si="13"/>
        <v>0</v>
      </c>
      <c r="L410" s="160"/>
      <c r="M410" s="212">
        <v>10000</v>
      </c>
    </row>
    <row r="411" spans="1:13" x14ac:dyDescent="0.3">
      <c r="A411" s="165" t="s">
        <v>326</v>
      </c>
      <c r="B411" s="182" t="s">
        <v>340</v>
      </c>
      <c r="C411" s="167">
        <v>3500</v>
      </c>
      <c r="E411" s="168">
        <v>3500</v>
      </c>
      <c r="F411" s="160"/>
      <c r="G411" s="167">
        <v>3500</v>
      </c>
      <c r="H411" s="160"/>
      <c r="I411" s="168">
        <v>3500</v>
      </c>
      <c r="J411" s="160">
        <v>0</v>
      </c>
      <c r="K411" s="169">
        <f t="shared" si="13"/>
        <v>0</v>
      </c>
      <c r="L411" s="160"/>
      <c r="M411" s="169">
        <v>3500</v>
      </c>
    </row>
    <row r="412" spans="1:13" ht="17.25" customHeight="1" x14ac:dyDescent="0.3">
      <c r="A412" s="165" t="s">
        <v>341</v>
      </c>
      <c r="B412" s="166" t="s">
        <v>342</v>
      </c>
      <c r="C412" s="167">
        <v>15000</v>
      </c>
      <c r="E412" s="168">
        <v>15000</v>
      </c>
      <c r="F412" s="160"/>
      <c r="G412" s="167">
        <v>15000</v>
      </c>
      <c r="H412" s="153">
        <v>-15000</v>
      </c>
      <c r="I412" s="168">
        <f>H412+G412</f>
        <v>0</v>
      </c>
      <c r="J412" s="160">
        <v>0</v>
      </c>
      <c r="K412" s="169"/>
      <c r="L412" s="160"/>
      <c r="M412" s="169">
        <f>L412+K412</f>
        <v>0</v>
      </c>
    </row>
    <row r="413" spans="1:13" ht="16.5" customHeight="1" x14ac:dyDescent="0.3">
      <c r="A413" s="165" t="s">
        <v>341</v>
      </c>
      <c r="B413" s="166" t="s">
        <v>343</v>
      </c>
      <c r="C413" s="167">
        <v>14000</v>
      </c>
      <c r="E413" s="168">
        <v>14000</v>
      </c>
      <c r="F413" s="160"/>
      <c r="G413" s="167">
        <v>14000</v>
      </c>
      <c r="H413" s="153">
        <v>-14000</v>
      </c>
      <c r="I413" s="168">
        <f>H413+G413</f>
        <v>0</v>
      </c>
      <c r="J413" s="160">
        <v>0</v>
      </c>
      <c r="K413" s="169"/>
      <c r="L413" s="160"/>
      <c r="M413" s="169">
        <f>L413+K413</f>
        <v>0</v>
      </c>
    </row>
    <row r="414" spans="1:13" ht="16.5" customHeight="1" x14ac:dyDescent="0.3">
      <c r="A414" s="165" t="s">
        <v>341</v>
      </c>
      <c r="B414" s="166" t="s">
        <v>394</v>
      </c>
      <c r="E414" s="168"/>
      <c r="F414" s="160"/>
      <c r="G414" s="167"/>
      <c r="H414" s="153">
        <v>29000</v>
      </c>
      <c r="I414" s="168">
        <f>H414</f>
        <v>29000</v>
      </c>
      <c r="J414" s="160">
        <v>0</v>
      </c>
      <c r="K414" s="169">
        <f t="shared" si="13"/>
        <v>0</v>
      </c>
      <c r="L414" s="160"/>
      <c r="M414" s="169">
        <v>29000</v>
      </c>
    </row>
    <row r="415" spans="1:13" ht="19.5" customHeight="1" x14ac:dyDescent="0.3">
      <c r="A415" s="165" t="s">
        <v>326</v>
      </c>
      <c r="B415" s="196" t="s">
        <v>344</v>
      </c>
      <c r="C415" s="167">
        <v>10000</v>
      </c>
      <c r="E415" s="168">
        <v>10000</v>
      </c>
      <c r="F415" s="160"/>
      <c r="G415" s="167">
        <v>10000</v>
      </c>
      <c r="H415" s="160"/>
      <c r="I415" s="168">
        <v>10000</v>
      </c>
      <c r="J415" s="160">
        <v>0</v>
      </c>
      <c r="K415" s="169">
        <f t="shared" si="13"/>
        <v>0</v>
      </c>
      <c r="L415" s="160"/>
      <c r="M415" s="169">
        <v>10000</v>
      </c>
    </row>
    <row r="416" spans="1:13" ht="16.5" customHeight="1" x14ac:dyDescent="0.3">
      <c r="A416" s="165" t="s">
        <v>326</v>
      </c>
      <c r="B416" s="182" t="s">
        <v>345</v>
      </c>
      <c r="C416" s="203">
        <v>10000</v>
      </c>
      <c r="E416" s="204">
        <v>10000</v>
      </c>
      <c r="F416" s="160"/>
      <c r="G416" s="203">
        <v>10000</v>
      </c>
      <c r="H416" s="160"/>
      <c r="I416" s="204">
        <v>10000</v>
      </c>
      <c r="J416" s="160">
        <v>0</v>
      </c>
      <c r="K416" s="169">
        <f t="shared" si="13"/>
        <v>0</v>
      </c>
      <c r="L416" s="160"/>
      <c r="M416" s="212">
        <v>10000</v>
      </c>
    </row>
    <row r="417" spans="1:13" ht="16.5" customHeight="1" x14ac:dyDescent="0.3">
      <c r="A417" s="165" t="s">
        <v>326</v>
      </c>
      <c r="B417" s="196" t="s">
        <v>402</v>
      </c>
      <c r="C417" s="203"/>
      <c r="D417" s="153">
        <v>80040</v>
      </c>
      <c r="E417" s="204">
        <v>80040</v>
      </c>
      <c r="F417" s="160"/>
      <c r="G417" s="203">
        <v>80040</v>
      </c>
      <c r="H417" s="153">
        <v>2900</v>
      </c>
      <c r="I417" s="204">
        <f>H417+G417</f>
        <v>82940</v>
      </c>
      <c r="J417" s="160">
        <v>80039.92</v>
      </c>
      <c r="K417" s="169">
        <f t="shared" si="13"/>
        <v>96.503400048227633</v>
      </c>
      <c r="L417" s="160"/>
      <c r="M417" s="212">
        <v>82940</v>
      </c>
    </row>
    <row r="418" spans="1:13" ht="16.5" customHeight="1" x14ac:dyDescent="0.3">
      <c r="A418" s="165" t="s">
        <v>326</v>
      </c>
      <c r="B418" s="182" t="s">
        <v>346</v>
      </c>
      <c r="C418" s="203">
        <v>60000</v>
      </c>
      <c r="E418" s="204">
        <v>60000</v>
      </c>
      <c r="F418" s="160"/>
      <c r="G418" s="203">
        <v>60000</v>
      </c>
      <c r="H418" s="160"/>
      <c r="I418" s="204">
        <v>60000</v>
      </c>
      <c r="J418" s="160">
        <v>0</v>
      </c>
      <c r="K418" s="169">
        <f t="shared" si="13"/>
        <v>0</v>
      </c>
      <c r="L418" s="160"/>
      <c r="M418" s="212">
        <v>60000</v>
      </c>
    </row>
    <row r="419" spans="1:13" ht="16.5" customHeight="1" x14ac:dyDescent="0.3">
      <c r="A419" s="165"/>
      <c r="B419" s="250"/>
      <c r="C419" s="200"/>
      <c r="E419" s="201"/>
      <c r="F419" s="160"/>
      <c r="G419" s="200"/>
      <c r="H419" s="160"/>
      <c r="I419" s="201"/>
      <c r="J419" s="160"/>
      <c r="K419" s="169"/>
      <c r="L419" s="160"/>
      <c r="M419" s="211"/>
    </row>
    <row r="420" spans="1:13" ht="16.5" customHeight="1" x14ac:dyDescent="0.3">
      <c r="A420" s="248" t="s">
        <v>347</v>
      </c>
      <c r="B420" s="164" t="s">
        <v>198</v>
      </c>
      <c r="C420" s="159">
        <f>SUM(C421:C421)</f>
        <v>10000</v>
      </c>
      <c r="E420" s="161">
        <f>SUM(E421:E421)</f>
        <v>10000</v>
      </c>
      <c r="F420" s="160"/>
      <c r="G420" s="159">
        <f>SUM(G421:G421)</f>
        <v>10000</v>
      </c>
      <c r="H420" s="160"/>
      <c r="I420" s="201">
        <f>SUM(I421:I421)</f>
        <v>10000</v>
      </c>
      <c r="J420" s="211">
        <f>SUM(J421:J421)</f>
        <v>0</v>
      </c>
      <c r="K420" s="169">
        <f t="shared" si="13"/>
        <v>0</v>
      </c>
      <c r="L420" s="160"/>
      <c r="M420" s="211">
        <f>SUM(M421:M421)</f>
        <v>10000</v>
      </c>
    </row>
    <row r="421" spans="1:13" ht="17.25" customHeight="1" x14ac:dyDescent="0.3">
      <c r="A421" s="165" t="s">
        <v>326</v>
      </c>
      <c r="B421" s="166" t="s">
        <v>348</v>
      </c>
      <c r="C421" s="203">
        <v>10000</v>
      </c>
      <c r="E421" s="204">
        <v>10000</v>
      </c>
      <c r="F421" s="160"/>
      <c r="G421" s="203">
        <v>10000</v>
      </c>
      <c r="H421" s="153"/>
      <c r="I421" s="204">
        <f>H421+G421</f>
        <v>10000</v>
      </c>
      <c r="J421" s="160">
        <v>0</v>
      </c>
      <c r="K421" s="169">
        <f t="shared" si="13"/>
        <v>0</v>
      </c>
      <c r="L421" s="160"/>
      <c r="M421" s="212">
        <v>10000</v>
      </c>
    </row>
    <row r="422" spans="1:13" ht="17.25" customHeight="1" x14ac:dyDescent="0.3">
      <c r="A422" s="165"/>
      <c r="B422" s="166"/>
      <c r="C422" s="203"/>
      <c r="E422" s="204"/>
      <c r="F422" s="160"/>
      <c r="G422" s="203"/>
      <c r="H422" s="153"/>
      <c r="I422" s="204"/>
      <c r="J422" s="160"/>
      <c r="K422" s="169"/>
      <c r="L422" s="160"/>
      <c r="M422" s="212"/>
    </row>
    <row r="423" spans="1:13" ht="17.25" customHeight="1" x14ac:dyDescent="0.3">
      <c r="A423" s="163" t="s">
        <v>215</v>
      </c>
      <c r="B423" s="164" t="s">
        <v>216</v>
      </c>
      <c r="C423" s="203"/>
      <c r="E423" s="204"/>
      <c r="F423" s="160"/>
      <c r="G423" s="203"/>
      <c r="H423" s="153"/>
      <c r="I423" s="201">
        <f>SUM(I424)</f>
        <v>84000</v>
      </c>
      <c r="J423" s="211">
        <f>SUM(J424)</f>
        <v>0</v>
      </c>
      <c r="K423" s="169">
        <f t="shared" si="13"/>
        <v>0</v>
      </c>
      <c r="L423" s="160"/>
      <c r="M423" s="211">
        <f>SUM(M424)</f>
        <v>84000</v>
      </c>
    </row>
    <row r="424" spans="1:13" ht="17.25" customHeight="1" x14ac:dyDescent="0.3">
      <c r="A424" s="165" t="s">
        <v>326</v>
      </c>
      <c r="B424" s="196" t="s">
        <v>399</v>
      </c>
      <c r="C424" s="203"/>
      <c r="E424" s="204"/>
      <c r="F424" s="160"/>
      <c r="G424" s="203"/>
      <c r="H424" s="153">
        <v>84000</v>
      </c>
      <c r="I424" s="204">
        <f>H424</f>
        <v>84000</v>
      </c>
      <c r="J424" s="160">
        <v>0</v>
      </c>
      <c r="K424" s="169">
        <f t="shared" si="13"/>
        <v>0</v>
      </c>
      <c r="L424" s="160"/>
      <c r="M424" s="212">
        <v>84000</v>
      </c>
    </row>
    <row r="425" spans="1:13" ht="17.25" customHeight="1" x14ac:dyDescent="0.3">
      <c r="A425" s="165"/>
      <c r="B425" s="166"/>
      <c r="C425" s="203"/>
      <c r="E425" s="204"/>
      <c r="F425" s="160"/>
      <c r="G425" s="203"/>
      <c r="H425" s="153"/>
      <c r="I425" s="204"/>
      <c r="J425" s="160"/>
      <c r="K425" s="169"/>
      <c r="L425" s="160"/>
      <c r="M425" s="212"/>
    </row>
    <row r="426" spans="1:13" ht="17.25" customHeight="1" x14ac:dyDescent="0.3">
      <c r="A426" s="163" t="s">
        <v>253</v>
      </c>
      <c r="B426" s="164" t="s">
        <v>254</v>
      </c>
      <c r="C426" s="203"/>
      <c r="E426" s="204"/>
      <c r="F426" s="160"/>
      <c r="G426" s="203"/>
      <c r="H426" s="153"/>
      <c r="I426" s="201">
        <f>SUM(I427:I427)</f>
        <v>55900</v>
      </c>
      <c r="J426" s="211">
        <f>SUM(J427:J427)</f>
        <v>0</v>
      </c>
      <c r="K426" s="169">
        <f t="shared" si="13"/>
        <v>0</v>
      </c>
      <c r="L426" s="160"/>
      <c r="M426" s="211">
        <f>SUM(M427:M427)</f>
        <v>55900</v>
      </c>
    </row>
    <row r="427" spans="1:13" ht="20.25" customHeight="1" x14ac:dyDescent="0.3">
      <c r="A427" s="195" t="s">
        <v>326</v>
      </c>
      <c r="B427" s="196" t="s">
        <v>398</v>
      </c>
      <c r="C427" s="203"/>
      <c r="E427" s="204"/>
      <c r="F427" s="160"/>
      <c r="G427" s="203"/>
      <c r="H427" s="153">
        <v>55900</v>
      </c>
      <c r="I427" s="204">
        <f>H427</f>
        <v>55900</v>
      </c>
      <c r="J427" s="160">
        <v>0</v>
      </c>
      <c r="K427" s="169">
        <f t="shared" si="13"/>
        <v>0</v>
      </c>
      <c r="L427" s="160"/>
      <c r="M427" s="212">
        <v>55900</v>
      </c>
    </row>
    <row r="428" spans="1:13" ht="20.25" customHeight="1" x14ac:dyDescent="0.3">
      <c r="A428" s="195"/>
      <c r="B428" s="196" t="s">
        <v>397</v>
      </c>
      <c r="C428" s="203"/>
      <c r="E428" s="204"/>
      <c r="F428" s="160"/>
      <c r="G428" s="203"/>
      <c r="H428" s="160"/>
      <c r="I428" s="204"/>
      <c r="J428" s="160"/>
      <c r="K428" s="169"/>
      <c r="L428" s="160"/>
      <c r="M428" s="212"/>
    </row>
    <row r="429" spans="1:13" ht="20.25" customHeight="1" x14ac:dyDescent="0.3">
      <c r="A429" s="195"/>
      <c r="B429" s="196"/>
      <c r="C429" s="203"/>
      <c r="E429" s="204"/>
      <c r="F429" s="160"/>
      <c r="G429" s="203"/>
      <c r="H429" s="160"/>
      <c r="I429" s="204"/>
      <c r="J429" s="160"/>
      <c r="K429" s="169"/>
      <c r="L429" s="160"/>
      <c r="M429" s="212"/>
    </row>
    <row r="430" spans="1:13" ht="23.25" customHeight="1" x14ac:dyDescent="0.3">
      <c r="A430" s="163" t="s">
        <v>260</v>
      </c>
      <c r="B430" s="164" t="s">
        <v>261</v>
      </c>
      <c r="C430" s="159">
        <f>SUM(C431:C432)</f>
        <v>222000</v>
      </c>
      <c r="E430" s="201">
        <f>SUM(E431:E432)</f>
        <v>222000</v>
      </c>
      <c r="F430" s="160"/>
      <c r="G430" s="200">
        <f>SUM(G431:G432)</f>
        <v>222000</v>
      </c>
      <c r="H430" s="160"/>
      <c r="I430" s="201">
        <f>SUM(I431:I432)</f>
        <v>212000</v>
      </c>
      <c r="J430" s="211">
        <f>SUM(J431:J432)</f>
        <v>0</v>
      </c>
      <c r="K430" s="169">
        <f t="shared" si="13"/>
        <v>0</v>
      </c>
      <c r="L430" s="185"/>
      <c r="M430" s="211">
        <f>SUM(M431:M432)</f>
        <v>203033</v>
      </c>
    </row>
    <row r="431" spans="1:13" ht="17.25" customHeight="1" x14ac:dyDescent="0.3">
      <c r="A431" s="195" t="s">
        <v>326</v>
      </c>
      <c r="B431" s="196" t="s">
        <v>349</v>
      </c>
      <c r="C431" s="203">
        <v>72000</v>
      </c>
      <c r="E431" s="204">
        <v>72000</v>
      </c>
      <c r="F431" s="160"/>
      <c r="G431" s="203">
        <v>72000</v>
      </c>
      <c r="H431" s="160"/>
      <c r="I431" s="204">
        <v>72000</v>
      </c>
      <c r="J431" s="160">
        <v>0</v>
      </c>
      <c r="K431" s="169">
        <f t="shared" si="13"/>
        <v>0</v>
      </c>
      <c r="L431" s="160"/>
      <c r="M431" s="212">
        <v>72000</v>
      </c>
    </row>
    <row r="432" spans="1:13" ht="20.25" customHeight="1" x14ac:dyDescent="0.3">
      <c r="A432" s="195" t="s">
        <v>326</v>
      </c>
      <c r="B432" s="196" t="s">
        <v>350</v>
      </c>
      <c r="C432" s="203">
        <v>150000</v>
      </c>
      <c r="E432" s="204">
        <v>150000</v>
      </c>
      <c r="F432" s="160"/>
      <c r="G432" s="203">
        <v>150000</v>
      </c>
      <c r="H432" s="153">
        <v>-10000</v>
      </c>
      <c r="I432" s="204">
        <f>H432+G432</f>
        <v>140000</v>
      </c>
      <c r="J432" s="160">
        <v>0</v>
      </c>
      <c r="K432" s="169">
        <f t="shared" si="13"/>
        <v>0</v>
      </c>
      <c r="L432" s="153">
        <v>-8967</v>
      </c>
      <c r="M432" s="212">
        <f>L432+I432</f>
        <v>131033</v>
      </c>
    </row>
    <row r="433" spans="1:15" ht="20.25" customHeight="1" x14ac:dyDescent="0.3">
      <c r="A433" s="195"/>
      <c r="B433" s="196"/>
      <c r="C433" s="203"/>
      <c r="D433" s="153"/>
      <c r="E433" s="204"/>
      <c r="F433" s="160"/>
      <c r="G433" s="203"/>
      <c r="H433" s="160"/>
      <c r="I433" s="204"/>
      <c r="J433" s="160"/>
      <c r="K433" s="167"/>
      <c r="L433" s="160"/>
      <c r="M433" s="160"/>
    </row>
    <row r="434" spans="1:15" ht="20.25" customHeight="1" x14ac:dyDescent="0.3">
      <c r="A434" s="163" t="s">
        <v>290</v>
      </c>
      <c r="B434" s="164" t="s">
        <v>289</v>
      </c>
      <c r="C434" s="203"/>
      <c r="D434" s="153"/>
      <c r="E434" s="204"/>
      <c r="F434" s="160"/>
      <c r="G434" s="203"/>
      <c r="H434" s="160"/>
      <c r="I434" s="201">
        <f>SUM(I435)</f>
        <v>18000</v>
      </c>
      <c r="J434" s="211">
        <f>SUM(J435)</f>
        <v>0</v>
      </c>
      <c r="K434" s="167">
        <f t="shared" si="13"/>
        <v>0</v>
      </c>
      <c r="L434" s="160"/>
      <c r="M434" s="185">
        <f>M435</f>
        <v>18000</v>
      </c>
    </row>
    <row r="435" spans="1:15" ht="20.25" customHeight="1" x14ac:dyDescent="0.3">
      <c r="A435" s="195" t="s">
        <v>326</v>
      </c>
      <c r="B435" s="196" t="s">
        <v>401</v>
      </c>
      <c r="C435" s="203"/>
      <c r="D435" s="153"/>
      <c r="E435" s="204"/>
      <c r="F435" s="160"/>
      <c r="G435" s="203"/>
      <c r="H435" s="153">
        <v>18000</v>
      </c>
      <c r="I435" s="204">
        <f>H435</f>
        <v>18000</v>
      </c>
      <c r="J435" s="160">
        <v>0</v>
      </c>
      <c r="K435" s="167">
        <f t="shared" si="13"/>
        <v>0</v>
      </c>
      <c r="L435" s="160"/>
      <c r="M435" s="160">
        <v>18000</v>
      </c>
    </row>
    <row r="436" spans="1:15" x14ac:dyDescent="0.3">
      <c r="A436" s="165"/>
      <c r="B436" s="166"/>
      <c r="C436" s="203"/>
      <c r="E436" s="204"/>
      <c r="F436" s="160"/>
      <c r="G436" s="203"/>
      <c r="H436" s="160"/>
      <c r="I436" s="204"/>
      <c r="J436" s="160"/>
      <c r="K436" s="167"/>
      <c r="L436" s="160"/>
      <c r="M436" s="160"/>
    </row>
    <row r="437" spans="1:15" ht="18" customHeight="1" x14ac:dyDescent="0.3">
      <c r="A437" s="248" t="s">
        <v>351</v>
      </c>
      <c r="B437" s="205" t="s">
        <v>352</v>
      </c>
      <c r="C437" s="175">
        <f>SUM(C438:C438)</f>
        <v>4400</v>
      </c>
      <c r="E437" s="176">
        <f>SUM(E438:E438)</f>
        <v>4400</v>
      </c>
      <c r="F437" s="160"/>
      <c r="G437" s="175">
        <f>SUM(G438:G438)</f>
        <v>4400</v>
      </c>
      <c r="H437" s="160"/>
      <c r="I437" s="176">
        <f>SUM(I438:I438)</f>
        <v>4400</v>
      </c>
      <c r="J437" s="176">
        <f>SUM(J438:J438)</f>
        <v>0</v>
      </c>
      <c r="K437" s="167">
        <f t="shared" si="13"/>
        <v>0</v>
      </c>
      <c r="L437" s="185"/>
      <c r="M437" s="185">
        <f>M438</f>
        <v>16314</v>
      </c>
    </row>
    <row r="438" spans="1:15" x14ac:dyDescent="0.3">
      <c r="A438" s="195" t="s">
        <v>337</v>
      </c>
      <c r="B438" s="250" t="s">
        <v>432</v>
      </c>
      <c r="C438" s="203">
        <v>4400</v>
      </c>
      <c r="E438" s="204">
        <v>4400</v>
      </c>
      <c r="F438" s="160"/>
      <c r="G438" s="203">
        <v>4400</v>
      </c>
      <c r="H438" s="160"/>
      <c r="I438" s="204">
        <v>4400</v>
      </c>
      <c r="J438" s="192">
        <v>0</v>
      </c>
      <c r="K438" s="167">
        <f t="shared" si="13"/>
        <v>0</v>
      </c>
      <c r="L438" s="153">
        <v>11914</v>
      </c>
      <c r="M438" s="208">
        <f>L438+I438</f>
        <v>16314</v>
      </c>
    </row>
    <row r="439" spans="1:15" ht="22.5" customHeight="1" x14ac:dyDescent="0.3">
      <c r="A439" s="195"/>
      <c r="B439" s="250"/>
      <c r="C439" s="200"/>
      <c r="E439" s="201"/>
      <c r="F439" s="160"/>
      <c r="G439" s="200"/>
      <c r="H439" s="160"/>
      <c r="I439" s="201"/>
      <c r="J439" s="160"/>
      <c r="K439" s="167"/>
      <c r="L439" s="160"/>
      <c r="M439" s="160"/>
    </row>
    <row r="440" spans="1:15" ht="24.75" customHeight="1" x14ac:dyDescent="0.3">
      <c r="A440" s="165"/>
      <c r="B440" s="164" t="s">
        <v>354</v>
      </c>
      <c r="C440" s="200">
        <f>C437+C430+C420+C408+C399+L427+C394</f>
        <v>1200405</v>
      </c>
      <c r="E440" s="201">
        <f>E437+E434+E430+E426+E423+E420+E408+E399+E394</f>
        <v>1280445</v>
      </c>
      <c r="F440" s="160"/>
      <c r="G440" s="200">
        <f>G394+G399+G408+G420+G430+G437</f>
        <v>1280445</v>
      </c>
      <c r="H440" s="160"/>
      <c r="I440" s="201">
        <f>I437+I430+I420+I408+I399+P427+I394+I434+I423+I426</f>
        <v>1511245</v>
      </c>
      <c r="J440" s="209">
        <f>J437+J430+J420+J408+J399+Q427+J394+J434+J423+J426</f>
        <v>125034.36</v>
      </c>
      <c r="K440" s="251">
        <f t="shared" si="13"/>
        <v>8.2735995818017596</v>
      </c>
      <c r="L440" s="160"/>
      <c r="M440" s="197">
        <f>M437+M434+M430+M426+M423+M420+M408+M399+M394</f>
        <v>1302159</v>
      </c>
    </row>
    <row r="441" spans="1:15" x14ac:dyDescent="0.3">
      <c r="A441" s="226"/>
      <c r="B441" s="247"/>
      <c r="C441" s="200"/>
      <c r="E441" s="201"/>
      <c r="F441" s="160"/>
      <c r="G441" s="200"/>
      <c r="H441" s="160"/>
      <c r="I441" s="201"/>
      <c r="J441" s="160"/>
      <c r="K441" s="167"/>
      <c r="L441" s="160"/>
      <c r="M441" s="160"/>
    </row>
    <row r="442" spans="1:15" ht="18" customHeight="1" x14ac:dyDescent="0.3">
      <c r="A442" s="252" t="s">
        <v>355</v>
      </c>
      <c r="B442" s="253"/>
      <c r="C442" s="254"/>
      <c r="E442" s="255"/>
      <c r="F442" s="160"/>
      <c r="G442" s="254"/>
      <c r="H442" s="160"/>
      <c r="I442" s="255"/>
      <c r="J442" s="256"/>
      <c r="K442" s="256"/>
      <c r="L442" s="160"/>
      <c r="M442" s="160"/>
    </row>
    <row r="443" spans="1:15" ht="19.5" customHeight="1" x14ac:dyDescent="0.3">
      <c r="A443" s="257"/>
      <c r="B443" s="256" t="s">
        <v>356</v>
      </c>
      <c r="C443" s="258">
        <f>C89</f>
        <v>5965875.3499999996</v>
      </c>
      <c r="E443" s="259">
        <f>E89</f>
        <v>5965875.3499999996</v>
      </c>
      <c r="F443" s="160"/>
      <c r="G443" s="258">
        <f>G89</f>
        <v>5965875.3499999996</v>
      </c>
      <c r="H443" s="160"/>
      <c r="I443" s="259">
        <f>I89</f>
        <v>5969632.3499999996</v>
      </c>
      <c r="J443" s="260">
        <f>J89</f>
        <v>3521437.83</v>
      </c>
      <c r="K443" s="256">
        <f t="shared" si="13"/>
        <v>58.989191017768462</v>
      </c>
      <c r="L443" s="208"/>
      <c r="M443" s="261">
        <f>M89</f>
        <v>6066976.3499999996</v>
      </c>
      <c r="N443" s="179"/>
      <c r="O443" s="179"/>
    </row>
    <row r="444" spans="1:15" x14ac:dyDescent="0.3">
      <c r="A444" s="257"/>
      <c r="B444" s="256" t="s">
        <v>357</v>
      </c>
      <c r="C444" s="254">
        <f>C101</f>
        <v>838000</v>
      </c>
      <c r="E444" s="255">
        <f>E101</f>
        <v>838000</v>
      </c>
      <c r="F444" s="160"/>
      <c r="G444" s="254">
        <f>G101</f>
        <v>838000</v>
      </c>
      <c r="H444" s="160"/>
      <c r="I444" s="255">
        <f>I101</f>
        <v>838000</v>
      </c>
      <c r="J444" s="260">
        <f>J101</f>
        <v>2944.9300000000003</v>
      </c>
      <c r="K444" s="256">
        <f t="shared" si="13"/>
        <v>0.35142362768496421</v>
      </c>
      <c r="L444" s="160"/>
      <c r="M444" s="256">
        <f>M101</f>
        <v>620700</v>
      </c>
      <c r="O444" s="179"/>
    </row>
    <row r="445" spans="1:15" ht="19.5" customHeight="1" x14ac:dyDescent="0.3">
      <c r="A445" s="257"/>
      <c r="B445" s="256" t="s">
        <v>358</v>
      </c>
      <c r="C445" s="254">
        <f>C390</f>
        <v>5861165</v>
      </c>
      <c r="E445" s="255">
        <f>E390</f>
        <v>5861165</v>
      </c>
      <c r="F445" s="160"/>
      <c r="G445" s="254">
        <f>G390</f>
        <v>5861165</v>
      </c>
      <c r="H445" s="160"/>
      <c r="I445" s="255">
        <f>I390</f>
        <v>5775522</v>
      </c>
      <c r="J445" s="260">
        <f>J390</f>
        <v>2798209.72</v>
      </c>
      <c r="K445" s="256">
        <f t="shared" si="13"/>
        <v>48.449468636774306</v>
      </c>
      <c r="L445" s="208"/>
      <c r="M445" s="261">
        <f>SUM(M390)</f>
        <v>5879541</v>
      </c>
      <c r="N445" s="179"/>
    </row>
    <row r="446" spans="1:15" ht="22.5" customHeight="1" x14ac:dyDescent="0.3">
      <c r="A446" s="257"/>
      <c r="B446" s="256" t="s">
        <v>359</v>
      </c>
      <c r="C446" s="254">
        <f>C440</f>
        <v>1200405</v>
      </c>
      <c r="E446" s="255">
        <f>E440</f>
        <v>1280445</v>
      </c>
      <c r="F446" s="160"/>
      <c r="G446" s="254">
        <f>G440</f>
        <v>1280445</v>
      </c>
      <c r="H446" s="160"/>
      <c r="I446" s="255">
        <f>I440</f>
        <v>1511245</v>
      </c>
      <c r="J446" s="260">
        <f>J440</f>
        <v>125034.36</v>
      </c>
      <c r="K446" s="256">
        <f t="shared" si="13"/>
        <v>8.2735995818017596</v>
      </c>
      <c r="L446" s="160"/>
      <c r="M446" s="261">
        <f>M440</f>
        <v>1302159</v>
      </c>
      <c r="N446" s="179"/>
    </row>
    <row r="447" spans="1:15" ht="18.75" customHeight="1" x14ac:dyDescent="0.3">
      <c r="A447" s="262"/>
      <c r="B447" s="256" t="s">
        <v>360</v>
      </c>
      <c r="C447" s="258">
        <f>C443+C444-C445-C446</f>
        <v>-257694.65000000037</v>
      </c>
      <c r="E447" s="259">
        <f>E443+E444-E445-E446</f>
        <v>-337734.65000000037</v>
      </c>
      <c r="F447" s="160"/>
      <c r="G447" s="258">
        <f>G443+G444-G445-G446</f>
        <v>-337734.65000000037</v>
      </c>
      <c r="H447" s="160"/>
      <c r="I447" s="259">
        <f>I443+I444-I445-I446</f>
        <v>-479134.65000000037</v>
      </c>
      <c r="J447" s="260">
        <f>J443+J444-J445-J446</f>
        <v>601138.68000000005</v>
      </c>
      <c r="K447" s="256"/>
      <c r="L447" s="208"/>
      <c r="M447" s="261">
        <f>M443+M444-M445-M446</f>
        <v>-494023.65000000037</v>
      </c>
      <c r="N447" s="263"/>
    </row>
    <row r="448" spans="1:15" ht="18.75" customHeight="1" x14ac:dyDescent="0.3">
      <c r="A448" s="262"/>
      <c r="B448" s="264"/>
      <c r="C448" s="254"/>
      <c r="E448" s="255"/>
      <c r="F448" s="160"/>
      <c r="G448" s="254"/>
      <c r="H448" s="160"/>
      <c r="I448" s="255"/>
      <c r="J448" s="256"/>
      <c r="K448" s="256"/>
      <c r="L448" s="160"/>
      <c r="M448" s="261"/>
      <c r="N448" s="179"/>
    </row>
    <row r="449" spans="1:16" ht="15.75" customHeight="1" x14ac:dyDescent="0.3">
      <c r="A449" s="265" t="s">
        <v>361</v>
      </c>
      <c r="B449" s="266"/>
      <c r="C449" s="267"/>
      <c r="E449" s="268"/>
      <c r="F449" s="160"/>
      <c r="G449" s="267"/>
      <c r="H449" s="160"/>
      <c r="I449" s="268"/>
      <c r="J449" s="267"/>
      <c r="K449" s="267"/>
      <c r="L449" s="160"/>
      <c r="M449" s="267"/>
    </row>
    <row r="450" spans="1:16" x14ac:dyDescent="0.3">
      <c r="A450" s="269">
        <v>454</v>
      </c>
      <c r="B450" s="266" t="s">
        <v>362</v>
      </c>
      <c r="C450" s="267">
        <v>200000</v>
      </c>
      <c r="D450" s="153">
        <v>80040</v>
      </c>
      <c r="E450" s="268">
        <f>D450+C450</f>
        <v>280040</v>
      </c>
      <c r="F450" s="160"/>
      <c r="G450" s="267">
        <f>F450+E450</f>
        <v>280040</v>
      </c>
      <c r="H450" s="153">
        <v>200000</v>
      </c>
      <c r="I450" s="268">
        <f>H450+G450</f>
        <v>480040</v>
      </c>
      <c r="J450" s="267">
        <v>0</v>
      </c>
      <c r="K450" s="267">
        <f t="shared" si="13"/>
        <v>0</v>
      </c>
      <c r="L450" s="160"/>
      <c r="M450" s="266">
        <v>480040</v>
      </c>
    </row>
    <row r="451" spans="1:16" x14ac:dyDescent="0.3">
      <c r="A451" s="269">
        <v>453</v>
      </c>
      <c r="B451" s="266" t="s">
        <v>363</v>
      </c>
      <c r="C451" s="267">
        <v>80000</v>
      </c>
      <c r="E451" s="268">
        <v>80000</v>
      </c>
      <c r="F451" s="160"/>
      <c r="G451" s="267">
        <v>80000</v>
      </c>
      <c r="H451" s="160"/>
      <c r="I451" s="268">
        <v>80000</v>
      </c>
      <c r="J451" s="270">
        <v>80000</v>
      </c>
      <c r="K451" s="267">
        <f t="shared" si="13"/>
        <v>100</v>
      </c>
      <c r="L451" s="160"/>
      <c r="M451" s="266">
        <v>80000</v>
      </c>
    </row>
    <row r="452" spans="1:16" x14ac:dyDescent="0.3">
      <c r="A452" s="269">
        <v>453</v>
      </c>
      <c r="B452" s="266" t="s">
        <v>419</v>
      </c>
      <c r="C452" s="267"/>
      <c r="E452" s="268"/>
      <c r="F452" s="160"/>
      <c r="G452" s="267"/>
      <c r="H452" s="160"/>
      <c r="I452" s="268"/>
      <c r="J452" s="267">
        <v>16.600000000000001</v>
      </c>
      <c r="K452" s="267"/>
      <c r="L452" s="153">
        <v>17</v>
      </c>
      <c r="M452" s="266">
        <f>L452</f>
        <v>17</v>
      </c>
    </row>
    <row r="453" spans="1:16" ht="17.25" customHeight="1" x14ac:dyDescent="0.3">
      <c r="A453" s="269"/>
      <c r="B453" s="266"/>
      <c r="C453" s="267"/>
      <c r="E453" s="268"/>
      <c r="F453" s="160"/>
      <c r="G453" s="267"/>
      <c r="H453" s="160"/>
      <c r="I453" s="268"/>
      <c r="J453" s="267"/>
      <c r="K453" s="267"/>
      <c r="L453" s="208"/>
      <c r="M453" s="266"/>
    </row>
    <row r="454" spans="1:16" x14ac:dyDescent="0.3">
      <c r="A454" s="271"/>
      <c r="B454" s="272" t="s">
        <v>364</v>
      </c>
      <c r="C454" s="273">
        <f>SUM(C450:C453)</f>
        <v>280000</v>
      </c>
      <c r="E454" s="274">
        <f>SUM(E450:E453)</f>
        <v>360040</v>
      </c>
      <c r="F454" s="160"/>
      <c r="G454" s="273">
        <f>SUM(G450:G453)</f>
        <v>360040</v>
      </c>
      <c r="H454" s="160"/>
      <c r="I454" s="274">
        <f>SUM(I450:I453)</f>
        <v>560040</v>
      </c>
      <c r="J454" s="275">
        <f>SUM(J450:J453)</f>
        <v>80016.600000000006</v>
      </c>
      <c r="K454" s="267">
        <f t="shared" si="13"/>
        <v>14.287658024426827</v>
      </c>
      <c r="L454" s="185"/>
      <c r="M454" s="272">
        <f>SUM(M450:M453)</f>
        <v>560057</v>
      </c>
    </row>
    <row r="455" spans="1:16" ht="19.5" customHeight="1" x14ac:dyDescent="0.3">
      <c r="A455" s="271"/>
      <c r="B455" s="272"/>
      <c r="C455" s="267"/>
      <c r="E455" s="268"/>
      <c r="F455" s="160"/>
      <c r="G455" s="267"/>
      <c r="H455" s="160"/>
      <c r="I455" s="268"/>
      <c r="J455" s="266"/>
      <c r="K455" s="267"/>
      <c r="L455" s="160"/>
      <c r="M455" s="266"/>
    </row>
    <row r="456" spans="1:16" x14ac:dyDescent="0.3">
      <c r="A456" s="276" t="s">
        <v>365</v>
      </c>
      <c r="B456" s="266"/>
      <c r="C456" s="267"/>
      <c r="E456" s="268"/>
      <c r="F456" s="160"/>
      <c r="G456" s="267"/>
      <c r="H456" s="160"/>
      <c r="I456" s="268"/>
      <c r="J456" s="266"/>
      <c r="K456" s="267"/>
      <c r="L456" s="160"/>
      <c r="M456" s="266"/>
    </row>
    <row r="457" spans="1:16" x14ac:dyDescent="0.3">
      <c r="A457" s="269" t="s">
        <v>366</v>
      </c>
      <c r="B457" s="266" t="s">
        <v>367</v>
      </c>
      <c r="C457" s="267">
        <v>8900</v>
      </c>
      <c r="E457" s="268">
        <v>8900</v>
      </c>
      <c r="F457" s="160"/>
      <c r="G457" s="267">
        <v>8900</v>
      </c>
      <c r="H457" s="160"/>
      <c r="I457" s="268">
        <v>8900</v>
      </c>
      <c r="J457" s="266">
        <v>5126.41</v>
      </c>
      <c r="K457" s="267">
        <f t="shared" si="13"/>
        <v>57.600112359550558</v>
      </c>
      <c r="L457" s="160"/>
      <c r="M457" s="266">
        <v>8900</v>
      </c>
    </row>
    <row r="458" spans="1:16" ht="16.5" customHeight="1" x14ac:dyDescent="0.3">
      <c r="A458" s="271"/>
      <c r="B458" s="266"/>
      <c r="C458" s="267"/>
      <c r="E458" s="268"/>
      <c r="F458" s="160"/>
      <c r="G458" s="267"/>
      <c r="H458" s="160"/>
      <c r="I458" s="268"/>
      <c r="J458" s="266"/>
      <c r="K458" s="267"/>
      <c r="L458" s="160"/>
      <c r="M458" s="266"/>
    </row>
    <row r="459" spans="1:16" ht="22.5" customHeight="1" x14ac:dyDescent="0.3">
      <c r="A459" s="271"/>
      <c r="B459" s="272" t="s">
        <v>368</v>
      </c>
      <c r="C459" s="273">
        <f>SUM(C457:C458)</f>
        <v>8900</v>
      </c>
      <c r="E459" s="274">
        <f>SUM(E457:E458)</f>
        <v>8900</v>
      </c>
      <c r="F459" s="160"/>
      <c r="G459" s="273">
        <f>SUM(G457:G458)</f>
        <v>8900</v>
      </c>
      <c r="H459" s="160"/>
      <c r="I459" s="274">
        <f>SUM(I457:I458)</f>
        <v>8900</v>
      </c>
      <c r="J459" s="272">
        <f>SUM(J457:J458)</f>
        <v>5126.41</v>
      </c>
      <c r="K459" s="267">
        <f t="shared" ref="K459:K470" si="14">J459/I459*100</f>
        <v>57.600112359550558</v>
      </c>
      <c r="L459" s="160"/>
      <c r="M459" s="272">
        <f>SUM(M457:M458)</f>
        <v>8900</v>
      </c>
      <c r="O459" s="179"/>
    </row>
    <row r="460" spans="1:16" x14ac:dyDescent="0.3">
      <c r="A460" s="271"/>
      <c r="B460" s="272"/>
      <c r="C460" s="267"/>
      <c r="E460" s="268"/>
      <c r="F460" s="160"/>
      <c r="G460" s="267"/>
      <c r="H460" s="160"/>
      <c r="I460" s="268"/>
      <c r="J460" s="266"/>
      <c r="K460" s="267"/>
      <c r="L460" s="160"/>
      <c r="M460" s="266"/>
    </row>
    <row r="461" spans="1:16" x14ac:dyDescent="0.3">
      <c r="A461" s="277"/>
      <c r="B461" s="278" t="s">
        <v>369</v>
      </c>
      <c r="C461" s="279"/>
      <c r="E461" s="280"/>
      <c r="F461" s="160"/>
      <c r="G461" s="279"/>
      <c r="H461" s="160"/>
      <c r="I461" s="280"/>
      <c r="J461" s="278"/>
      <c r="K461" s="279"/>
      <c r="L461" s="160"/>
      <c r="M461" s="278"/>
    </row>
    <row r="462" spans="1:16" x14ac:dyDescent="0.3">
      <c r="A462" s="277"/>
      <c r="B462" s="278" t="s">
        <v>370</v>
      </c>
      <c r="C462" s="281">
        <f>C89</f>
        <v>5965875.3499999996</v>
      </c>
      <c r="E462" s="282">
        <f>E89</f>
        <v>5965875.3499999996</v>
      </c>
      <c r="F462" s="160"/>
      <c r="G462" s="281">
        <f>G89</f>
        <v>5965875.3499999996</v>
      </c>
      <c r="H462" s="160"/>
      <c r="I462" s="282">
        <f>I89</f>
        <v>5969632.3499999996</v>
      </c>
      <c r="J462" s="283">
        <f>J89</f>
        <v>3521437.83</v>
      </c>
      <c r="K462" s="279">
        <f t="shared" si="14"/>
        <v>58.989191017768462</v>
      </c>
      <c r="L462" s="208"/>
      <c r="M462" s="284">
        <f>SUM(M89)</f>
        <v>6066976.3499999996</v>
      </c>
      <c r="O462" s="179"/>
      <c r="P462" s="179"/>
    </row>
    <row r="463" spans="1:16" ht="18" customHeight="1" x14ac:dyDescent="0.3">
      <c r="A463" s="285"/>
      <c r="B463" s="278" t="s">
        <v>371</v>
      </c>
      <c r="C463" s="279">
        <f>C101</f>
        <v>838000</v>
      </c>
      <c r="E463" s="280">
        <f>E101</f>
        <v>838000</v>
      </c>
      <c r="F463" s="160"/>
      <c r="G463" s="279">
        <f>G101</f>
        <v>838000</v>
      </c>
      <c r="H463" s="160"/>
      <c r="I463" s="280">
        <f>I101</f>
        <v>838000</v>
      </c>
      <c r="J463" s="279">
        <f>J101</f>
        <v>2944.9300000000003</v>
      </c>
      <c r="K463" s="279">
        <f t="shared" si="14"/>
        <v>0.35142362768496421</v>
      </c>
      <c r="L463" s="208"/>
      <c r="M463" s="278">
        <f>M101</f>
        <v>620700</v>
      </c>
      <c r="N463" s="179"/>
    </row>
    <row r="464" spans="1:16" ht="21.75" customHeight="1" x14ac:dyDescent="0.3">
      <c r="A464" s="285"/>
      <c r="B464" s="278" t="s">
        <v>372</v>
      </c>
      <c r="C464" s="279">
        <f>C454</f>
        <v>280000</v>
      </c>
      <c r="E464" s="280">
        <f>E454</f>
        <v>360040</v>
      </c>
      <c r="F464" s="160"/>
      <c r="G464" s="279">
        <f>G454</f>
        <v>360040</v>
      </c>
      <c r="H464" s="160"/>
      <c r="I464" s="280">
        <f>I454</f>
        <v>560040</v>
      </c>
      <c r="J464" s="286">
        <f>J454</f>
        <v>80016.600000000006</v>
      </c>
      <c r="K464" s="279">
        <f t="shared" si="14"/>
        <v>14.287658024426827</v>
      </c>
      <c r="L464" s="160"/>
      <c r="M464" s="278">
        <f>SUM(M454)</f>
        <v>560057</v>
      </c>
    </row>
    <row r="465" spans="1:16" x14ac:dyDescent="0.3">
      <c r="A465" s="277"/>
      <c r="B465" s="278" t="s">
        <v>373</v>
      </c>
      <c r="C465" s="281">
        <f>SUM(C462:C464)</f>
        <v>7083875.3499999996</v>
      </c>
      <c r="E465" s="282">
        <f>SUM(E462:E464)</f>
        <v>7163915.3499999996</v>
      </c>
      <c r="F465" s="160"/>
      <c r="G465" s="281">
        <f>SUM(G462:G464)</f>
        <v>7163915.3499999996</v>
      </c>
      <c r="H465" s="160"/>
      <c r="I465" s="282">
        <f>SUM(I462:I464)</f>
        <v>7367672.3499999996</v>
      </c>
      <c r="J465" s="286">
        <f>SUM(J462:J464)</f>
        <v>3604399.3600000003</v>
      </c>
      <c r="K465" s="279">
        <f t="shared" si="14"/>
        <v>48.921819385738566</v>
      </c>
      <c r="L465" s="208"/>
      <c r="M465" s="284">
        <f>SUM(M462:M464)</f>
        <v>7247733.3499999996</v>
      </c>
      <c r="N465" s="179"/>
    </row>
    <row r="466" spans="1:16" ht="20.25" customHeight="1" x14ac:dyDescent="0.3">
      <c r="A466" s="277"/>
      <c r="B466" s="287"/>
      <c r="C466" s="279"/>
      <c r="E466" s="280"/>
      <c r="F466" s="160"/>
      <c r="G466" s="279"/>
      <c r="H466" s="160"/>
      <c r="I466" s="280"/>
      <c r="J466" s="278"/>
      <c r="K466" s="279"/>
      <c r="L466" s="160"/>
      <c r="M466" s="278"/>
    </row>
    <row r="467" spans="1:16" x14ac:dyDescent="0.3">
      <c r="A467" s="277"/>
      <c r="B467" s="278" t="s">
        <v>77</v>
      </c>
      <c r="C467" s="279">
        <f>C390</f>
        <v>5861165</v>
      </c>
      <c r="E467" s="280">
        <f>E390</f>
        <v>5861165</v>
      </c>
      <c r="F467" s="160"/>
      <c r="G467" s="279">
        <f>G390</f>
        <v>5861165</v>
      </c>
      <c r="H467" s="160"/>
      <c r="I467" s="280">
        <f>I390</f>
        <v>5775522</v>
      </c>
      <c r="J467" s="283">
        <f>J390</f>
        <v>2798209.72</v>
      </c>
      <c r="K467" s="279">
        <f t="shared" si="14"/>
        <v>48.449468636774306</v>
      </c>
      <c r="L467" s="208"/>
      <c r="M467" s="284">
        <f>M390</f>
        <v>5879541</v>
      </c>
      <c r="N467" s="179"/>
      <c r="O467" s="179"/>
    </row>
    <row r="468" spans="1:16" ht="22.5" customHeight="1" x14ac:dyDescent="0.3">
      <c r="A468" s="277"/>
      <c r="B468" s="278" t="s">
        <v>374</v>
      </c>
      <c r="C468" s="279">
        <f>C446</f>
        <v>1200405</v>
      </c>
      <c r="E468" s="280">
        <f>E446</f>
        <v>1280445</v>
      </c>
      <c r="F468" s="160"/>
      <c r="G468" s="279">
        <f>G446</f>
        <v>1280445</v>
      </c>
      <c r="H468" s="160"/>
      <c r="I468" s="280">
        <f>I446</f>
        <v>1511245</v>
      </c>
      <c r="J468" s="288">
        <f>J440</f>
        <v>125034.36</v>
      </c>
      <c r="K468" s="279">
        <f t="shared" si="14"/>
        <v>8.2735995818017596</v>
      </c>
      <c r="L468" s="160"/>
      <c r="M468" s="284">
        <f>M440</f>
        <v>1302159</v>
      </c>
      <c r="O468" s="179"/>
    </row>
    <row r="469" spans="1:16" x14ac:dyDescent="0.3">
      <c r="A469" s="285"/>
      <c r="B469" s="278" t="s">
        <v>375</v>
      </c>
      <c r="C469" s="279">
        <f>C459</f>
        <v>8900</v>
      </c>
      <c r="E469" s="280">
        <f>E459</f>
        <v>8900</v>
      </c>
      <c r="F469" s="160"/>
      <c r="G469" s="279">
        <f>G459</f>
        <v>8900</v>
      </c>
      <c r="H469" s="160"/>
      <c r="I469" s="280">
        <f>I459</f>
        <v>8900</v>
      </c>
      <c r="J469" s="289">
        <f>J459</f>
        <v>5126.41</v>
      </c>
      <c r="K469" s="279">
        <f t="shared" si="14"/>
        <v>57.600112359550558</v>
      </c>
      <c r="L469" s="160"/>
      <c r="M469" s="278">
        <f>M459</f>
        <v>8900</v>
      </c>
    </row>
    <row r="470" spans="1:16" x14ac:dyDescent="0.3">
      <c r="A470" s="277"/>
      <c r="B470" s="278" t="s">
        <v>376</v>
      </c>
      <c r="C470" s="279">
        <f>SUM(C467:C469)</f>
        <v>7070470</v>
      </c>
      <c r="E470" s="280">
        <f>SUM(E467:E469)</f>
        <v>7150510</v>
      </c>
      <c r="F470" s="160"/>
      <c r="G470" s="279">
        <f>SUM(G467:G469)</f>
        <v>7150510</v>
      </c>
      <c r="H470" s="160"/>
      <c r="I470" s="280">
        <f>SUM(I467:I469)</f>
        <v>7295667</v>
      </c>
      <c r="J470" s="283">
        <f>SUM(J467:J469)</f>
        <v>2928370.49</v>
      </c>
      <c r="K470" s="279">
        <f t="shared" si="14"/>
        <v>40.138488914036245</v>
      </c>
      <c r="L470" s="208"/>
      <c r="M470" s="278">
        <f>SUM(M467:M469)</f>
        <v>7190600</v>
      </c>
      <c r="N470" s="179"/>
      <c r="O470" s="179"/>
    </row>
    <row r="471" spans="1:16" x14ac:dyDescent="0.3">
      <c r="A471" s="285"/>
      <c r="B471" s="287"/>
      <c r="C471" s="279"/>
      <c r="E471" s="280"/>
      <c r="F471" s="160"/>
      <c r="G471" s="279"/>
      <c r="H471" s="160"/>
      <c r="I471" s="280"/>
      <c r="J471" s="279"/>
      <c r="K471" s="279"/>
      <c r="L471" s="160"/>
      <c r="M471" s="278"/>
    </row>
    <row r="472" spans="1:16" x14ac:dyDescent="0.3">
      <c r="A472" s="277"/>
      <c r="B472" s="278" t="s">
        <v>377</v>
      </c>
      <c r="C472" s="281">
        <f>C465-C470</f>
        <v>13405.349999999627</v>
      </c>
      <c r="E472" s="282">
        <f>E465-E470</f>
        <v>13405.349999999627</v>
      </c>
      <c r="F472" s="160"/>
      <c r="G472" s="281">
        <f>G465-G470</f>
        <v>13405.349999999627</v>
      </c>
      <c r="H472" s="160"/>
      <c r="I472" s="282">
        <f>I465-I470</f>
        <v>72005.349999999627</v>
      </c>
      <c r="J472" s="283">
        <f>J465-J470</f>
        <v>676028.87000000011</v>
      </c>
      <c r="K472" s="279"/>
      <c r="L472" s="208"/>
      <c r="M472" s="284">
        <f>M465-M470</f>
        <v>57133.349999999627</v>
      </c>
      <c r="N472" s="179"/>
      <c r="O472" s="179"/>
    </row>
    <row r="473" spans="1:16" x14ac:dyDescent="0.3">
      <c r="A473" s="160"/>
      <c r="B473" s="290"/>
      <c r="E473" s="168" t="s">
        <v>391</v>
      </c>
      <c r="F473" s="160"/>
      <c r="G473" s="167"/>
      <c r="H473" s="160"/>
      <c r="I473" s="168"/>
      <c r="J473" s="160"/>
      <c r="K473" s="160"/>
      <c r="L473" s="160"/>
      <c r="M473" s="160"/>
      <c r="P473" s="232"/>
    </row>
    <row r="474" spans="1:16" x14ac:dyDescent="0.3">
      <c r="A474" s="160"/>
      <c r="B474" s="291" t="s">
        <v>390</v>
      </c>
      <c r="E474" s="292">
        <v>42438</v>
      </c>
      <c r="F474" s="160"/>
      <c r="G474" s="293">
        <v>42451</v>
      </c>
      <c r="H474" s="160"/>
      <c r="I474" s="292">
        <v>42529</v>
      </c>
      <c r="J474" s="160"/>
      <c r="K474" s="160"/>
      <c r="L474" s="160"/>
      <c r="M474" s="299">
        <v>42613</v>
      </c>
      <c r="O474" s="232"/>
    </row>
    <row r="475" spans="1:16" x14ac:dyDescent="0.3">
      <c r="C475" s="145"/>
      <c r="D475" s="147"/>
      <c r="E475" s="145"/>
      <c r="G475" s="145"/>
      <c r="I475" s="145"/>
    </row>
    <row r="476" spans="1:16" x14ac:dyDescent="0.3">
      <c r="C476" s="145"/>
      <c r="D476" s="147"/>
      <c r="E476" s="145"/>
      <c r="G476" s="145"/>
      <c r="I476" s="145"/>
    </row>
    <row r="477" spans="1:16" x14ac:dyDescent="0.3">
      <c r="C477" s="145"/>
      <c r="D477" s="147"/>
      <c r="E477" s="145"/>
      <c r="G477" s="145"/>
      <c r="I477" s="145"/>
    </row>
    <row r="478" spans="1:16" x14ac:dyDescent="0.3">
      <c r="C478" s="294" t="s">
        <v>380</v>
      </c>
      <c r="D478" s="147"/>
      <c r="E478" s="294"/>
      <c r="G478" s="294"/>
      <c r="I478" s="294"/>
    </row>
    <row r="479" spans="1:16" x14ac:dyDescent="0.3">
      <c r="C479" s="145" t="s">
        <v>381</v>
      </c>
      <c r="D479" s="147"/>
      <c r="E479" s="145"/>
      <c r="G479" s="145"/>
      <c r="I479" s="145"/>
    </row>
    <row r="480" spans="1:16" x14ac:dyDescent="0.3">
      <c r="C480" s="145"/>
      <c r="D480" s="147"/>
      <c r="E480" s="145"/>
      <c r="G480" s="145"/>
      <c r="I480" s="145"/>
    </row>
    <row r="481" spans="3:18" x14ac:dyDescent="0.3">
      <c r="C481" s="145"/>
      <c r="D481" s="147"/>
      <c r="E481" s="145"/>
      <c r="G481" s="145"/>
      <c r="I481" s="145"/>
    </row>
    <row r="482" spans="3:18" x14ac:dyDescent="0.3">
      <c r="C482" s="145"/>
      <c r="D482" s="147"/>
      <c r="E482" s="145"/>
      <c r="G482" s="145"/>
      <c r="I482" s="145"/>
      <c r="O482" s="232"/>
      <c r="Q482" s="232"/>
    </row>
    <row r="483" spans="3:18" x14ac:dyDescent="0.3">
      <c r="C483" s="145"/>
      <c r="D483" s="147"/>
      <c r="E483" s="145"/>
      <c r="G483" s="145"/>
      <c r="I483" s="145"/>
      <c r="Q483" s="295"/>
      <c r="R483" s="232"/>
    </row>
    <row r="484" spans="3:18" x14ac:dyDescent="0.3">
      <c r="C484" s="145"/>
      <c r="D484" s="147"/>
      <c r="E484" s="145"/>
      <c r="G484" s="145"/>
      <c r="I484" s="145"/>
      <c r="O484" s="232"/>
    </row>
    <row r="485" spans="3:18" x14ac:dyDescent="0.3">
      <c r="C485" s="145"/>
      <c r="D485" s="147"/>
      <c r="E485" s="145"/>
      <c r="G485" s="145"/>
      <c r="I485" s="145"/>
      <c r="Q485" s="232"/>
    </row>
    <row r="486" spans="3:18" x14ac:dyDescent="0.3">
      <c r="C486" s="145"/>
      <c r="D486" s="147"/>
      <c r="E486" s="145"/>
      <c r="G486" s="145"/>
      <c r="I486" s="145"/>
    </row>
    <row r="487" spans="3:18" x14ac:dyDescent="0.3">
      <c r="C487" s="145"/>
      <c r="D487" s="147"/>
      <c r="E487" s="145"/>
      <c r="G487" s="145"/>
      <c r="I487" s="145"/>
    </row>
    <row r="488" spans="3:18" x14ac:dyDescent="0.3">
      <c r="C488" s="145"/>
      <c r="D488" s="147"/>
      <c r="E488" s="145"/>
      <c r="G488" s="145"/>
      <c r="I488" s="145"/>
    </row>
    <row r="489" spans="3:18" x14ac:dyDescent="0.3">
      <c r="C489" s="145"/>
      <c r="D489" s="147"/>
      <c r="E489" s="145"/>
      <c r="G489" s="145"/>
      <c r="I489" s="145"/>
    </row>
    <row r="490" spans="3:18" x14ac:dyDescent="0.3">
      <c r="C490" s="145"/>
      <c r="D490" s="147"/>
      <c r="E490" s="145"/>
      <c r="G490" s="145"/>
      <c r="I490" s="145"/>
    </row>
    <row r="491" spans="3:18" x14ac:dyDescent="0.3">
      <c r="C491" s="145"/>
      <c r="D491" s="147"/>
      <c r="E491" s="145"/>
      <c r="G491" s="145"/>
      <c r="I491" s="145"/>
    </row>
    <row r="492" spans="3:18" x14ac:dyDescent="0.3">
      <c r="C492" s="145"/>
      <c r="D492" s="147"/>
      <c r="E492" s="145"/>
      <c r="G492" s="145"/>
      <c r="I492" s="145"/>
    </row>
    <row r="493" spans="3:18" x14ac:dyDescent="0.3">
      <c r="C493" s="145"/>
      <c r="D493" s="147"/>
      <c r="E493" s="145"/>
      <c r="G493" s="145"/>
      <c r="I493" s="145"/>
    </row>
    <row r="494" spans="3:18" x14ac:dyDescent="0.3">
      <c r="C494" s="145"/>
      <c r="D494" s="147"/>
      <c r="E494" s="145"/>
      <c r="G494" s="145"/>
      <c r="I494" s="145"/>
    </row>
    <row r="495" spans="3:18" x14ac:dyDescent="0.3">
      <c r="C495" s="145"/>
      <c r="D495" s="147"/>
      <c r="E495" s="145"/>
      <c r="G495" s="145"/>
      <c r="I495" s="145"/>
    </row>
    <row r="496" spans="3:18" x14ac:dyDescent="0.3">
      <c r="C496" s="145"/>
      <c r="D496" s="147"/>
      <c r="E496" s="145"/>
      <c r="G496" s="145"/>
      <c r="I496" s="145"/>
    </row>
    <row r="497" spans="3:9" x14ac:dyDescent="0.3">
      <c r="C497" s="145"/>
      <c r="D497" s="147"/>
      <c r="E497" s="145"/>
      <c r="G497" s="145"/>
      <c r="I497" s="145"/>
    </row>
    <row r="498" spans="3:9" x14ac:dyDescent="0.3">
      <c r="C498" s="145"/>
      <c r="D498" s="147"/>
      <c r="E498" s="145"/>
      <c r="G498" s="145"/>
      <c r="I498" s="145"/>
    </row>
    <row r="499" spans="3:9" x14ac:dyDescent="0.3">
      <c r="C499" s="145"/>
      <c r="D499" s="147"/>
      <c r="E499" s="145"/>
      <c r="G499" s="145"/>
      <c r="I499" s="145"/>
    </row>
    <row r="500" spans="3:9" x14ac:dyDescent="0.3">
      <c r="C500" s="145"/>
      <c r="D500" s="147"/>
      <c r="E500" s="145"/>
      <c r="G500" s="145"/>
      <c r="I500" s="145"/>
    </row>
    <row r="501" spans="3:9" x14ac:dyDescent="0.3">
      <c r="C501" s="145"/>
      <c r="D501" s="147"/>
      <c r="E501" s="145"/>
      <c r="G501" s="145"/>
      <c r="I501" s="145"/>
    </row>
    <row r="502" spans="3:9" x14ac:dyDescent="0.3">
      <c r="C502" s="145"/>
      <c r="D502" s="147"/>
      <c r="E502" s="145"/>
      <c r="G502" s="145"/>
      <c r="I502" s="145"/>
    </row>
    <row r="503" spans="3:9" x14ac:dyDescent="0.3">
      <c r="C503" s="145"/>
      <c r="D503" s="147"/>
      <c r="E503" s="145"/>
      <c r="G503" s="145"/>
      <c r="I503" s="145"/>
    </row>
    <row r="504" spans="3:9" x14ac:dyDescent="0.3">
      <c r="C504" s="145"/>
      <c r="D504" s="147"/>
      <c r="E504" s="145"/>
      <c r="G504" s="145"/>
      <c r="I504" s="145"/>
    </row>
    <row r="505" spans="3:9" x14ac:dyDescent="0.3">
      <c r="C505" s="145"/>
      <c r="D505" s="147"/>
      <c r="E505" s="145"/>
      <c r="G505" s="145"/>
      <c r="I505" s="145"/>
    </row>
    <row r="506" spans="3:9" x14ac:dyDescent="0.3">
      <c r="C506" s="145"/>
      <c r="D506" s="147"/>
      <c r="E506" s="145"/>
      <c r="G506" s="145"/>
      <c r="I506" s="145"/>
    </row>
    <row r="507" spans="3:9" x14ac:dyDescent="0.3">
      <c r="C507" s="145"/>
      <c r="D507" s="147"/>
      <c r="E507" s="145"/>
      <c r="G507" s="145"/>
      <c r="I507" s="145"/>
    </row>
    <row r="508" spans="3:9" x14ac:dyDescent="0.3">
      <c r="C508" s="145"/>
      <c r="D508" s="147"/>
      <c r="E508" s="145"/>
      <c r="G508" s="145"/>
      <c r="I508" s="145"/>
    </row>
    <row r="509" spans="3:9" x14ac:dyDescent="0.3">
      <c r="C509" s="145"/>
      <c r="D509" s="147"/>
      <c r="E509" s="145"/>
      <c r="G509" s="145"/>
      <c r="I509" s="145"/>
    </row>
    <row r="510" spans="3:9" x14ac:dyDescent="0.3">
      <c r="C510" s="145"/>
      <c r="D510" s="147"/>
      <c r="E510" s="145"/>
      <c r="G510" s="145"/>
      <c r="I510" s="145"/>
    </row>
    <row r="511" spans="3:9" x14ac:dyDescent="0.3">
      <c r="C511" s="145"/>
      <c r="D511" s="147"/>
      <c r="E511" s="145"/>
      <c r="G511" s="145"/>
      <c r="I511" s="145"/>
    </row>
    <row r="512" spans="3:9" x14ac:dyDescent="0.3">
      <c r="C512" s="145"/>
      <c r="D512" s="147"/>
      <c r="E512" s="145"/>
      <c r="G512" s="145"/>
      <c r="I512" s="145"/>
    </row>
    <row r="513" spans="3:9" x14ac:dyDescent="0.3">
      <c r="C513" s="145"/>
      <c r="D513" s="147"/>
      <c r="E513" s="145"/>
      <c r="G513" s="145"/>
      <c r="I513" s="145"/>
    </row>
    <row r="514" spans="3:9" x14ac:dyDescent="0.3">
      <c r="C514" s="145"/>
      <c r="D514" s="147"/>
      <c r="E514" s="145"/>
      <c r="G514" s="145"/>
      <c r="I514" s="145"/>
    </row>
    <row r="515" spans="3:9" x14ac:dyDescent="0.3">
      <c r="C515" s="145"/>
      <c r="D515" s="147"/>
      <c r="E515" s="145"/>
      <c r="G515" s="145"/>
      <c r="I515" s="145"/>
    </row>
    <row r="516" spans="3:9" x14ac:dyDescent="0.3">
      <c r="C516" s="145"/>
      <c r="D516" s="147"/>
      <c r="E516" s="145"/>
      <c r="G516" s="145"/>
      <c r="I516" s="145"/>
    </row>
    <row r="517" spans="3:9" x14ac:dyDescent="0.3">
      <c r="C517" s="145"/>
      <c r="D517" s="147"/>
      <c r="E517" s="145"/>
      <c r="G517" s="145"/>
      <c r="I517" s="145"/>
    </row>
    <row r="518" spans="3:9" x14ac:dyDescent="0.3">
      <c r="C518" s="145"/>
      <c r="D518" s="147"/>
      <c r="E518" s="145"/>
      <c r="G518" s="145"/>
      <c r="I518" s="145"/>
    </row>
    <row r="519" spans="3:9" x14ac:dyDescent="0.3">
      <c r="C519" s="145"/>
      <c r="D519" s="147"/>
      <c r="E519" s="145"/>
      <c r="G519" s="145"/>
      <c r="I519" s="145"/>
    </row>
    <row r="520" spans="3:9" x14ac:dyDescent="0.3">
      <c r="C520" s="145"/>
      <c r="D520" s="147"/>
      <c r="E520" s="145"/>
      <c r="G520" s="145"/>
      <c r="I520" s="145"/>
    </row>
    <row r="521" spans="3:9" x14ac:dyDescent="0.3">
      <c r="C521" s="145"/>
      <c r="D521" s="147"/>
      <c r="E521" s="145"/>
      <c r="G521" s="145"/>
      <c r="I521" s="145"/>
    </row>
    <row r="522" spans="3:9" x14ac:dyDescent="0.3">
      <c r="C522" s="145"/>
      <c r="D522" s="147"/>
      <c r="E522" s="145"/>
      <c r="G522" s="145"/>
      <c r="I522" s="145"/>
    </row>
    <row r="523" spans="3:9" x14ac:dyDescent="0.3">
      <c r="C523" s="145"/>
      <c r="D523" s="296"/>
      <c r="E523" s="145"/>
      <c r="G523" s="145"/>
      <c r="I523" s="145"/>
    </row>
    <row r="524" spans="3:9" x14ac:dyDescent="0.3">
      <c r="C524" s="145"/>
      <c r="E524" s="145"/>
      <c r="G524" s="145"/>
      <c r="I524" s="145"/>
    </row>
    <row r="525" spans="3:9" x14ac:dyDescent="0.3">
      <c r="C525" s="145"/>
      <c r="E525" s="145"/>
      <c r="G525" s="145"/>
      <c r="I525" s="145"/>
    </row>
    <row r="526" spans="3:9" x14ac:dyDescent="0.3">
      <c r="C526" s="145"/>
      <c r="E526" s="145"/>
      <c r="G526" s="145"/>
      <c r="I526" s="145"/>
    </row>
    <row r="527" spans="3:9" x14ac:dyDescent="0.3">
      <c r="C527" s="145"/>
      <c r="E527" s="145"/>
      <c r="G527" s="145"/>
      <c r="I527" s="145"/>
    </row>
    <row r="528" spans="3:9" x14ac:dyDescent="0.3">
      <c r="C528" s="145"/>
      <c r="E528" s="145"/>
      <c r="G528" s="145"/>
      <c r="I528" s="145"/>
    </row>
    <row r="529" spans="3:9" x14ac:dyDescent="0.3">
      <c r="C529" s="145"/>
      <c r="E529" s="145"/>
      <c r="G529" s="145"/>
      <c r="I529" s="145"/>
    </row>
    <row r="530" spans="3:9" x14ac:dyDescent="0.3">
      <c r="C530" s="145"/>
      <c r="E530" s="145"/>
      <c r="G530" s="145"/>
      <c r="I530" s="145"/>
    </row>
    <row r="531" spans="3:9" x14ac:dyDescent="0.3">
      <c r="C531" s="145"/>
      <c r="E531" s="145"/>
      <c r="G531" s="145"/>
      <c r="I531" s="145"/>
    </row>
    <row r="532" spans="3:9" x14ac:dyDescent="0.3">
      <c r="C532" s="145"/>
      <c r="E532" s="145"/>
      <c r="G532" s="145"/>
      <c r="I532" s="145"/>
    </row>
    <row r="533" spans="3:9" x14ac:dyDescent="0.3">
      <c r="C533" s="145"/>
      <c r="E533" s="145"/>
      <c r="G533" s="145"/>
      <c r="I533" s="145"/>
    </row>
    <row r="534" spans="3:9" x14ac:dyDescent="0.3">
      <c r="C534" s="145"/>
      <c r="E534" s="145"/>
      <c r="G534" s="145"/>
      <c r="I534" s="145"/>
    </row>
    <row r="535" spans="3:9" x14ac:dyDescent="0.3">
      <c r="C535" s="145"/>
      <c r="E535" s="145"/>
      <c r="G535" s="145"/>
      <c r="I535" s="145"/>
    </row>
    <row r="536" spans="3:9" x14ac:dyDescent="0.3">
      <c r="C536" s="145"/>
      <c r="E536" s="145"/>
      <c r="G536" s="145"/>
      <c r="I536" s="145"/>
    </row>
    <row r="537" spans="3:9" x14ac:dyDescent="0.3">
      <c r="C537" s="145"/>
      <c r="E537" s="145"/>
      <c r="G537" s="145"/>
      <c r="I537" s="145"/>
    </row>
    <row r="538" spans="3:9" x14ac:dyDescent="0.3">
      <c r="C538" s="145"/>
      <c r="E538" s="145"/>
      <c r="G538" s="145"/>
      <c r="I538" s="145"/>
    </row>
    <row r="539" spans="3:9" x14ac:dyDescent="0.3">
      <c r="C539" s="145"/>
      <c r="E539" s="145"/>
      <c r="G539" s="145"/>
      <c r="I539" s="145"/>
    </row>
    <row r="540" spans="3:9" x14ac:dyDescent="0.3">
      <c r="C540" s="145"/>
      <c r="E540" s="145"/>
      <c r="G540" s="145"/>
      <c r="I540" s="145"/>
    </row>
    <row r="541" spans="3:9" x14ac:dyDescent="0.3">
      <c r="C541" s="145"/>
      <c r="E541" s="145"/>
      <c r="G541" s="145"/>
      <c r="I541" s="145"/>
    </row>
    <row r="542" spans="3:9" x14ac:dyDescent="0.3">
      <c r="C542" s="145"/>
      <c r="E542" s="145"/>
      <c r="G542" s="145"/>
      <c r="I542" s="145"/>
    </row>
    <row r="543" spans="3:9" x14ac:dyDescent="0.3">
      <c r="C543" s="145"/>
      <c r="E543" s="145"/>
      <c r="G543" s="145"/>
      <c r="I543" s="145"/>
    </row>
    <row r="544" spans="3:9" x14ac:dyDescent="0.3">
      <c r="C544" s="145"/>
      <c r="E544" s="145"/>
      <c r="G544" s="145"/>
      <c r="I544" s="145"/>
    </row>
    <row r="545" spans="3:9" x14ac:dyDescent="0.3">
      <c r="C545" s="145"/>
      <c r="E545" s="145"/>
      <c r="G545" s="145"/>
      <c r="I545" s="145"/>
    </row>
    <row r="546" spans="3:9" x14ac:dyDescent="0.3">
      <c r="C546" s="145"/>
      <c r="E546" s="145"/>
      <c r="G546" s="145"/>
      <c r="I546" s="145"/>
    </row>
    <row r="547" spans="3:9" x14ac:dyDescent="0.3">
      <c r="C547" s="145"/>
      <c r="E547" s="145"/>
      <c r="G547" s="145"/>
      <c r="I547" s="145"/>
    </row>
    <row r="548" spans="3:9" x14ac:dyDescent="0.3">
      <c r="C548" s="145"/>
      <c r="E548" s="145"/>
      <c r="G548" s="145"/>
      <c r="I548" s="145"/>
    </row>
    <row r="549" spans="3:9" x14ac:dyDescent="0.3">
      <c r="C549" s="145"/>
      <c r="E549" s="145"/>
      <c r="G549" s="145"/>
      <c r="I549" s="145"/>
    </row>
    <row r="550" spans="3:9" x14ac:dyDescent="0.3">
      <c r="C550" s="145"/>
      <c r="E550" s="145"/>
      <c r="G550" s="145"/>
      <c r="I550" s="145"/>
    </row>
    <row r="551" spans="3:9" x14ac:dyDescent="0.3">
      <c r="C551" s="145"/>
      <c r="E551" s="145"/>
      <c r="G551" s="145"/>
      <c r="I551" s="145"/>
    </row>
    <row r="552" spans="3:9" x14ac:dyDescent="0.3">
      <c r="C552" s="145"/>
      <c r="E552" s="145"/>
      <c r="G552" s="145"/>
      <c r="I552" s="145"/>
    </row>
    <row r="553" spans="3:9" x14ac:dyDescent="0.3">
      <c r="C553" s="145"/>
      <c r="E553" s="145"/>
      <c r="G553" s="145"/>
      <c r="I553" s="145"/>
    </row>
    <row r="554" spans="3:9" x14ac:dyDescent="0.3">
      <c r="C554" s="145"/>
      <c r="E554" s="145"/>
      <c r="G554" s="145"/>
      <c r="I554" s="145"/>
    </row>
    <row r="555" spans="3:9" x14ac:dyDescent="0.3">
      <c r="C555" s="145"/>
      <c r="E555" s="145"/>
      <c r="G555" s="145"/>
      <c r="I555" s="145"/>
    </row>
    <row r="556" spans="3:9" x14ac:dyDescent="0.3">
      <c r="C556" s="145"/>
      <c r="E556" s="145"/>
      <c r="G556" s="145"/>
      <c r="I556" s="145"/>
    </row>
    <row r="557" spans="3:9" x14ac:dyDescent="0.3">
      <c r="C557" s="145"/>
      <c r="E557" s="145"/>
      <c r="G557" s="145"/>
      <c r="I557" s="145"/>
    </row>
    <row r="558" spans="3:9" x14ac:dyDescent="0.3">
      <c r="C558" s="145"/>
      <c r="E558" s="145"/>
      <c r="G558" s="145"/>
      <c r="I558" s="145"/>
    </row>
    <row r="559" spans="3:9" x14ac:dyDescent="0.3">
      <c r="C559" s="145"/>
      <c r="E559" s="145"/>
      <c r="G559" s="145"/>
      <c r="I559" s="145"/>
    </row>
    <row r="560" spans="3:9" x14ac:dyDescent="0.3">
      <c r="C560" s="145"/>
      <c r="E560" s="145"/>
      <c r="G560" s="145"/>
      <c r="I560" s="145"/>
    </row>
    <row r="561" spans="3:9" x14ac:dyDescent="0.3">
      <c r="C561" s="145"/>
      <c r="E561" s="145"/>
      <c r="G561" s="145"/>
      <c r="I561" s="145"/>
    </row>
    <row r="562" spans="3:9" x14ac:dyDescent="0.3">
      <c r="C562" s="145"/>
      <c r="E562" s="145"/>
      <c r="G562" s="145"/>
      <c r="I562" s="145"/>
    </row>
    <row r="563" spans="3:9" x14ac:dyDescent="0.3">
      <c r="C563" s="145"/>
      <c r="E563" s="145"/>
      <c r="G563" s="145"/>
      <c r="I563" s="145"/>
    </row>
    <row r="564" spans="3:9" x14ac:dyDescent="0.3">
      <c r="C564" s="145"/>
      <c r="E564" s="145"/>
      <c r="G564" s="145"/>
      <c r="I564" s="145"/>
    </row>
    <row r="565" spans="3:9" x14ac:dyDescent="0.3">
      <c r="C565" s="145"/>
      <c r="E565" s="145"/>
      <c r="G565" s="145"/>
      <c r="I565" s="145"/>
    </row>
    <row r="566" spans="3:9" x14ac:dyDescent="0.3">
      <c r="C566" s="145"/>
      <c r="E566" s="145"/>
      <c r="G566" s="145"/>
      <c r="I566" s="145"/>
    </row>
    <row r="567" spans="3:9" x14ac:dyDescent="0.3">
      <c r="C567" s="145"/>
      <c r="E567" s="145"/>
      <c r="G567" s="145"/>
      <c r="I567" s="145"/>
    </row>
    <row r="568" spans="3:9" x14ac:dyDescent="0.3">
      <c r="C568" s="145"/>
      <c r="E568" s="145"/>
      <c r="G568" s="145"/>
      <c r="I568" s="145"/>
    </row>
    <row r="569" spans="3:9" x14ac:dyDescent="0.3">
      <c r="C569" s="145"/>
      <c r="E569" s="145"/>
      <c r="G569" s="145"/>
      <c r="I569" s="145"/>
    </row>
    <row r="570" spans="3:9" x14ac:dyDescent="0.3">
      <c r="C570" s="145"/>
      <c r="E570" s="145"/>
      <c r="G570" s="145"/>
      <c r="I570" s="145"/>
    </row>
    <row r="571" spans="3:9" x14ac:dyDescent="0.3">
      <c r="C571" s="145"/>
      <c r="E571" s="145"/>
      <c r="G571" s="145"/>
      <c r="I571" s="145"/>
    </row>
    <row r="572" spans="3:9" x14ac:dyDescent="0.3">
      <c r="C572" s="145"/>
      <c r="E572" s="145"/>
      <c r="G572" s="145"/>
      <c r="I572" s="145"/>
    </row>
    <row r="573" spans="3:9" x14ac:dyDescent="0.3">
      <c r="C573" s="145"/>
      <c r="E573" s="145"/>
      <c r="G573" s="145"/>
      <c r="I573" s="145"/>
    </row>
    <row r="574" spans="3:9" x14ac:dyDescent="0.3">
      <c r="C574" s="145"/>
      <c r="E574" s="145"/>
      <c r="G574" s="145"/>
      <c r="I574" s="145"/>
    </row>
    <row r="575" spans="3:9" x14ac:dyDescent="0.3">
      <c r="C575" s="145"/>
      <c r="E575" s="145"/>
      <c r="G575" s="145"/>
      <c r="I575" s="145"/>
    </row>
    <row r="576" spans="3:9" x14ac:dyDescent="0.3">
      <c r="C576" s="145"/>
      <c r="E576" s="145"/>
      <c r="G576" s="145"/>
      <c r="I576" s="145"/>
    </row>
    <row r="577" spans="3:9" x14ac:dyDescent="0.3">
      <c r="C577" s="145"/>
      <c r="E577" s="145"/>
      <c r="G577" s="145"/>
      <c r="I577" s="145"/>
    </row>
    <row r="578" spans="3:9" x14ac:dyDescent="0.3">
      <c r="C578" s="145"/>
      <c r="E578" s="145"/>
      <c r="G578" s="145"/>
      <c r="I578" s="145"/>
    </row>
    <row r="579" spans="3:9" x14ac:dyDescent="0.3">
      <c r="C579" s="145"/>
      <c r="E579" s="145"/>
      <c r="G579" s="145"/>
      <c r="I579" s="145"/>
    </row>
    <row r="580" spans="3:9" x14ac:dyDescent="0.3">
      <c r="C580" s="145"/>
      <c r="E580" s="145"/>
      <c r="G580" s="145"/>
      <c r="I580" s="145"/>
    </row>
    <row r="581" spans="3:9" x14ac:dyDescent="0.3">
      <c r="C581" s="145"/>
      <c r="E581" s="145"/>
      <c r="G581" s="145"/>
      <c r="I581" s="145"/>
    </row>
    <row r="582" spans="3:9" x14ac:dyDescent="0.3">
      <c r="C582" s="145"/>
      <c r="E582" s="145"/>
      <c r="G582" s="145"/>
      <c r="I582" s="145"/>
    </row>
    <row r="583" spans="3:9" x14ac:dyDescent="0.3">
      <c r="C583" s="145"/>
      <c r="E583" s="145"/>
      <c r="G583" s="145"/>
      <c r="I583" s="145"/>
    </row>
    <row r="584" spans="3:9" x14ac:dyDescent="0.3">
      <c r="C584" s="145"/>
      <c r="E584" s="145"/>
      <c r="G584" s="145"/>
      <c r="I584" s="145"/>
    </row>
    <row r="585" spans="3:9" x14ac:dyDescent="0.3">
      <c r="C585" s="145"/>
      <c r="E585" s="145"/>
      <c r="G585" s="145"/>
      <c r="I585" s="145"/>
    </row>
    <row r="586" spans="3:9" x14ac:dyDescent="0.3">
      <c r="C586" s="145"/>
      <c r="E586" s="145"/>
      <c r="G586" s="145"/>
      <c r="I586" s="145"/>
    </row>
    <row r="587" spans="3:9" x14ac:dyDescent="0.3">
      <c r="C587" s="145"/>
      <c r="E587" s="145"/>
      <c r="G587" s="145"/>
      <c r="I587" s="145"/>
    </row>
    <row r="588" spans="3:9" x14ac:dyDescent="0.3">
      <c r="C588" s="145"/>
      <c r="E588" s="145"/>
      <c r="G588" s="145"/>
      <c r="I588" s="145"/>
    </row>
    <row r="589" spans="3:9" x14ac:dyDescent="0.3">
      <c r="C589" s="145"/>
      <c r="E589" s="145"/>
      <c r="G589" s="145"/>
      <c r="I589" s="145"/>
    </row>
    <row r="590" spans="3:9" x14ac:dyDescent="0.3">
      <c r="C590" s="145"/>
      <c r="E590" s="145"/>
      <c r="G590" s="145"/>
      <c r="I590" s="145"/>
    </row>
    <row r="591" spans="3:9" x14ac:dyDescent="0.3">
      <c r="C591" s="145"/>
      <c r="E591" s="145"/>
      <c r="G591" s="145"/>
      <c r="I591" s="145"/>
    </row>
    <row r="592" spans="3:9" x14ac:dyDescent="0.3">
      <c r="C592" s="145"/>
      <c r="E592" s="145"/>
      <c r="G592" s="145"/>
      <c r="I592" s="145"/>
    </row>
    <row r="593" spans="3:9" x14ac:dyDescent="0.3">
      <c r="C593" s="145"/>
      <c r="E593" s="145"/>
      <c r="G593" s="145"/>
      <c r="I593" s="145"/>
    </row>
    <row r="594" spans="3:9" x14ac:dyDescent="0.3">
      <c r="C594" s="145"/>
      <c r="E594" s="145"/>
      <c r="G594" s="145"/>
      <c r="I594" s="145"/>
    </row>
    <row r="595" spans="3:9" x14ac:dyDescent="0.3">
      <c r="C595" s="145"/>
      <c r="E595" s="145"/>
      <c r="G595" s="145"/>
      <c r="I595" s="145"/>
    </row>
    <row r="596" spans="3:9" x14ac:dyDescent="0.3">
      <c r="C596" s="145"/>
      <c r="E596" s="145"/>
      <c r="G596" s="145"/>
      <c r="I596" s="145"/>
    </row>
    <row r="597" spans="3:9" x14ac:dyDescent="0.3">
      <c r="C597" s="145"/>
      <c r="E597" s="145"/>
      <c r="G597" s="145"/>
      <c r="I597" s="145"/>
    </row>
    <row r="598" spans="3:9" x14ac:dyDescent="0.3">
      <c r="C598" s="145"/>
      <c r="E598" s="145"/>
      <c r="G598" s="145"/>
      <c r="I598" s="145"/>
    </row>
    <row r="599" spans="3:9" x14ac:dyDescent="0.3">
      <c r="C599" s="145"/>
      <c r="E599" s="145"/>
      <c r="G599" s="145"/>
      <c r="I599" s="145"/>
    </row>
    <row r="600" spans="3:9" x14ac:dyDescent="0.3">
      <c r="C600" s="145"/>
      <c r="E600" s="145"/>
      <c r="G600" s="145"/>
      <c r="I600" s="145"/>
    </row>
    <row r="601" spans="3:9" x14ac:dyDescent="0.3">
      <c r="C601" s="145"/>
      <c r="E601" s="145"/>
      <c r="G601" s="145"/>
      <c r="I601" s="145"/>
    </row>
    <row r="602" spans="3:9" x14ac:dyDescent="0.3">
      <c r="C602" s="145"/>
      <c r="E602" s="145"/>
      <c r="G602" s="145"/>
      <c r="I602" s="145"/>
    </row>
    <row r="603" spans="3:9" x14ac:dyDescent="0.3">
      <c r="C603" s="145"/>
      <c r="E603" s="145"/>
      <c r="G603" s="145"/>
      <c r="I603" s="145"/>
    </row>
    <row r="604" spans="3:9" x14ac:dyDescent="0.3">
      <c r="C604" s="145"/>
      <c r="E604" s="145"/>
      <c r="G604" s="145"/>
      <c r="I604" s="145"/>
    </row>
    <row r="605" spans="3:9" x14ac:dyDescent="0.3">
      <c r="C605" s="145"/>
      <c r="E605" s="145"/>
      <c r="G605" s="145"/>
      <c r="I605" s="145"/>
    </row>
    <row r="606" spans="3:9" x14ac:dyDescent="0.3">
      <c r="C606" s="145"/>
      <c r="E606" s="145"/>
      <c r="G606" s="145"/>
      <c r="I606" s="145"/>
    </row>
    <row r="607" spans="3:9" x14ac:dyDescent="0.3">
      <c r="C607" s="145"/>
      <c r="E607" s="145"/>
      <c r="G607" s="145"/>
      <c r="I607" s="145"/>
    </row>
    <row r="608" spans="3:9" x14ac:dyDescent="0.3">
      <c r="C608" s="145"/>
      <c r="E608" s="145"/>
      <c r="G608" s="145"/>
      <c r="I608" s="145"/>
    </row>
    <row r="609" spans="3:9" x14ac:dyDescent="0.3">
      <c r="C609" s="145"/>
      <c r="E609" s="145"/>
      <c r="G609" s="145"/>
      <c r="I609" s="145"/>
    </row>
    <row r="610" spans="3:9" x14ac:dyDescent="0.3">
      <c r="C610" s="145"/>
      <c r="E610" s="145"/>
      <c r="G610" s="145"/>
      <c r="I610" s="145"/>
    </row>
    <row r="611" spans="3:9" x14ac:dyDescent="0.3">
      <c r="C611" s="145"/>
      <c r="E611" s="145"/>
      <c r="G611" s="145"/>
      <c r="I611" s="145"/>
    </row>
    <row r="612" spans="3:9" x14ac:dyDescent="0.3">
      <c r="C612" s="145"/>
      <c r="E612" s="145"/>
      <c r="G612" s="145"/>
      <c r="I612" s="145"/>
    </row>
    <row r="613" spans="3:9" x14ac:dyDescent="0.3">
      <c r="C613" s="145"/>
      <c r="E613" s="145"/>
      <c r="G613" s="145"/>
      <c r="I613" s="145"/>
    </row>
    <row r="614" spans="3:9" x14ac:dyDescent="0.3">
      <c r="C614" s="145"/>
      <c r="E614" s="145"/>
      <c r="G614" s="145"/>
      <c r="I614" s="145"/>
    </row>
    <row r="615" spans="3:9" x14ac:dyDescent="0.3">
      <c r="C615" s="145"/>
      <c r="E615" s="145"/>
      <c r="G615" s="145"/>
      <c r="I615" s="145"/>
    </row>
    <row r="616" spans="3:9" x14ac:dyDescent="0.3">
      <c r="C616" s="145"/>
      <c r="E616" s="145"/>
      <c r="G616" s="145"/>
      <c r="I616" s="145"/>
    </row>
    <row r="617" spans="3:9" x14ac:dyDescent="0.3">
      <c r="C617" s="145"/>
      <c r="E617" s="145"/>
      <c r="G617" s="145"/>
      <c r="I617" s="145"/>
    </row>
    <row r="618" spans="3:9" x14ac:dyDescent="0.3">
      <c r="C618" s="145"/>
      <c r="E618" s="145"/>
      <c r="G618" s="145"/>
      <c r="I618" s="145"/>
    </row>
    <row r="619" spans="3:9" x14ac:dyDescent="0.3">
      <c r="C619" s="145"/>
      <c r="E619" s="145"/>
      <c r="G619" s="145"/>
      <c r="I619" s="145"/>
    </row>
    <row r="620" spans="3:9" x14ac:dyDescent="0.3">
      <c r="C620" s="145"/>
      <c r="E620" s="145"/>
      <c r="G620" s="145"/>
      <c r="I620" s="145"/>
    </row>
    <row r="621" spans="3:9" x14ac:dyDescent="0.3">
      <c r="C621" s="145"/>
      <c r="E621" s="145"/>
      <c r="G621" s="145"/>
      <c r="I621" s="145"/>
    </row>
    <row r="622" spans="3:9" x14ac:dyDescent="0.3">
      <c r="C622" s="145"/>
      <c r="E622" s="145"/>
      <c r="G622" s="145"/>
      <c r="I622" s="145"/>
    </row>
    <row r="623" spans="3:9" x14ac:dyDescent="0.3">
      <c r="C623" s="145"/>
      <c r="E623" s="145"/>
      <c r="G623" s="145"/>
      <c r="I623" s="145"/>
    </row>
    <row r="624" spans="3:9" x14ac:dyDescent="0.3">
      <c r="C624" s="145"/>
      <c r="E624" s="145"/>
      <c r="G624" s="145"/>
      <c r="I624" s="145"/>
    </row>
    <row r="625" spans="3:9" x14ac:dyDescent="0.3">
      <c r="C625" s="145"/>
      <c r="E625" s="145"/>
      <c r="G625" s="145"/>
      <c r="I625" s="145"/>
    </row>
    <row r="626" spans="3:9" x14ac:dyDescent="0.3">
      <c r="C626" s="145"/>
      <c r="E626" s="145"/>
      <c r="G626" s="145"/>
      <c r="I626" s="145"/>
    </row>
    <row r="627" spans="3:9" x14ac:dyDescent="0.3">
      <c r="C627" s="145"/>
      <c r="E627" s="145"/>
      <c r="G627" s="145"/>
      <c r="I627" s="145"/>
    </row>
    <row r="628" spans="3:9" x14ac:dyDescent="0.3">
      <c r="C628" s="145"/>
      <c r="E628" s="145"/>
      <c r="G628" s="145"/>
      <c r="I628" s="145"/>
    </row>
    <row r="629" spans="3:9" x14ac:dyDescent="0.3">
      <c r="C629" s="145"/>
      <c r="E629" s="145"/>
      <c r="G629" s="145"/>
      <c r="I629" s="145"/>
    </row>
    <row r="630" spans="3:9" x14ac:dyDescent="0.3">
      <c r="C630" s="145"/>
      <c r="E630" s="145"/>
      <c r="G630" s="145"/>
      <c r="I630" s="145"/>
    </row>
    <row r="631" spans="3:9" x14ac:dyDescent="0.3">
      <c r="C631" s="145"/>
      <c r="E631" s="145"/>
      <c r="G631" s="145"/>
      <c r="I631" s="145"/>
    </row>
    <row r="632" spans="3:9" x14ac:dyDescent="0.3">
      <c r="C632" s="145"/>
      <c r="E632" s="145"/>
      <c r="G632" s="145"/>
      <c r="I632" s="145"/>
    </row>
    <row r="633" spans="3:9" x14ac:dyDescent="0.3">
      <c r="C633" s="145"/>
      <c r="E633" s="145"/>
      <c r="G633" s="145"/>
      <c r="I633" s="145"/>
    </row>
    <row r="634" spans="3:9" x14ac:dyDescent="0.3">
      <c r="C634" s="145"/>
      <c r="E634" s="145"/>
      <c r="G634" s="145"/>
      <c r="I634" s="145"/>
    </row>
    <row r="635" spans="3:9" x14ac:dyDescent="0.3">
      <c r="C635" s="145"/>
      <c r="E635" s="145"/>
      <c r="G635" s="145"/>
      <c r="I635" s="145"/>
    </row>
    <row r="636" spans="3:9" x14ac:dyDescent="0.3">
      <c r="C636" s="145"/>
      <c r="E636" s="145"/>
      <c r="G636" s="145"/>
      <c r="I636" s="145"/>
    </row>
    <row r="637" spans="3:9" x14ac:dyDescent="0.3">
      <c r="C637" s="145"/>
      <c r="E637" s="145"/>
      <c r="G637" s="145"/>
      <c r="I637" s="145"/>
    </row>
    <row r="638" spans="3:9" x14ac:dyDescent="0.3">
      <c r="C638" s="145"/>
      <c r="E638" s="145"/>
      <c r="G638" s="145"/>
      <c r="I638" s="145"/>
    </row>
    <row r="639" spans="3:9" x14ac:dyDescent="0.3">
      <c r="C639" s="145"/>
      <c r="E639" s="145"/>
      <c r="G639" s="145"/>
      <c r="I639" s="145"/>
    </row>
    <row r="640" spans="3:9" x14ac:dyDescent="0.3">
      <c r="C640" s="145"/>
      <c r="E640" s="145"/>
      <c r="G640" s="145"/>
      <c r="I640" s="145"/>
    </row>
    <row r="641" spans="3:9" x14ac:dyDescent="0.3">
      <c r="C641" s="145"/>
      <c r="E641" s="145"/>
      <c r="G641" s="145"/>
      <c r="I641" s="145"/>
    </row>
    <row r="642" spans="3:9" x14ac:dyDescent="0.3">
      <c r="C642" s="145"/>
      <c r="E642" s="145"/>
      <c r="G642" s="145"/>
      <c r="I642" s="145"/>
    </row>
    <row r="643" spans="3:9" x14ac:dyDescent="0.3">
      <c r="C643" s="145"/>
      <c r="E643" s="145"/>
      <c r="G643" s="145"/>
      <c r="I643" s="145"/>
    </row>
    <row r="644" spans="3:9" x14ac:dyDescent="0.3">
      <c r="C644" s="145"/>
      <c r="E644" s="145"/>
      <c r="G644" s="145"/>
      <c r="I644" s="145"/>
    </row>
    <row r="645" spans="3:9" x14ac:dyDescent="0.3">
      <c r="C645" s="145"/>
      <c r="E645" s="145"/>
      <c r="G645" s="145"/>
      <c r="I645" s="145"/>
    </row>
    <row r="646" spans="3:9" x14ac:dyDescent="0.3">
      <c r="C646" s="145"/>
      <c r="E646" s="145"/>
      <c r="G646" s="145"/>
      <c r="I646" s="145"/>
    </row>
    <row r="647" spans="3:9" x14ac:dyDescent="0.3">
      <c r="C647" s="145"/>
      <c r="E647" s="145"/>
      <c r="G647" s="145"/>
      <c r="I647" s="145"/>
    </row>
    <row r="648" spans="3:9" x14ac:dyDescent="0.3">
      <c r="C648" s="145"/>
      <c r="E648" s="145"/>
      <c r="G648" s="145"/>
      <c r="I648" s="145"/>
    </row>
    <row r="649" spans="3:9" x14ac:dyDescent="0.3">
      <c r="C649" s="145"/>
      <c r="E649" s="145"/>
      <c r="G649" s="145"/>
      <c r="I649" s="145"/>
    </row>
    <row r="650" spans="3:9" x14ac:dyDescent="0.3">
      <c r="C650" s="145"/>
      <c r="E650" s="145"/>
      <c r="G650" s="145"/>
      <c r="I650" s="145"/>
    </row>
    <row r="651" spans="3:9" x14ac:dyDescent="0.3">
      <c r="C651" s="145"/>
      <c r="E651" s="145"/>
      <c r="G651" s="145"/>
      <c r="I651" s="145"/>
    </row>
    <row r="652" spans="3:9" x14ac:dyDescent="0.3">
      <c r="C652" s="145"/>
      <c r="E652" s="145"/>
      <c r="G652" s="145"/>
      <c r="I652" s="145"/>
    </row>
    <row r="653" spans="3:9" x14ac:dyDescent="0.3">
      <c r="C653" s="145"/>
      <c r="E653" s="145"/>
      <c r="G653" s="145"/>
      <c r="I653" s="145"/>
    </row>
    <row r="654" spans="3:9" x14ac:dyDescent="0.3">
      <c r="C654" s="145"/>
      <c r="E654" s="145"/>
      <c r="G654" s="145"/>
      <c r="I654" s="145"/>
    </row>
    <row r="655" spans="3:9" x14ac:dyDescent="0.3">
      <c r="C655" s="145"/>
      <c r="E655" s="145"/>
      <c r="G655" s="145"/>
      <c r="I655" s="145"/>
    </row>
    <row r="656" spans="3:9" x14ac:dyDescent="0.3">
      <c r="C656" s="145"/>
      <c r="E656" s="145"/>
      <c r="G656" s="145"/>
      <c r="I656" s="145"/>
    </row>
    <row r="657" spans="3:9" x14ac:dyDescent="0.3">
      <c r="C657" s="145"/>
      <c r="E657" s="145"/>
      <c r="G657" s="145"/>
      <c r="I657" s="145"/>
    </row>
    <row r="658" spans="3:9" x14ac:dyDescent="0.3">
      <c r="C658" s="145"/>
      <c r="E658" s="145"/>
      <c r="G658" s="145"/>
      <c r="I658" s="145"/>
    </row>
    <row r="659" spans="3:9" x14ac:dyDescent="0.3">
      <c r="C659" s="145"/>
      <c r="E659" s="145"/>
      <c r="G659" s="145"/>
      <c r="I659" s="145"/>
    </row>
    <row r="660" spans="3:9" x14ac:dyDescent="0.3">
      <c r="C660" s="145"/>
      <c r="E660" s="145"/>
      <c r="G660" s="145"/>
      <c r="I660" s="145"/>
    </row>
    <row r="661" spans="3:9" x14ac:dyDescent="0.3">
      <c r="C661" s="145"/>
      <c r="E661" s="145"/>
      <c r="G661" s="145"/>
      <c r="I661" s="145"/>
    </row>
    <row r="662" spans="3:9" x14ac:dyDescent="0.3">
      <c r="C662" s="145"/>
      <c r="E662" s="145"/>
      <c r="G662" s="145"/>
      <c r="I662" s="145"/>
    </row>
    <row r="663" spans="3:9" x14ac:dyDescent="0.3">
      <c r="C663" s="145"/>
      <c r="E663" s="145"/>
      <c r="G663" s="145"/>
      <c r="I663" s="145"/>
    </row>
    <row r="664" spans="3:9" x14ac:dyDescent="0.3">
      <c r="C664" s="145"/>
      <c r="E664" s="145"/>
      <c r="G664" s="145"/>
      <c r="I664" s="145"/>
    </row>
    <row r="665" spans="3:9" x14ac:dyDescent="0.3">
      <c r="C665" s="145"/>
      <c r="E665" s="145"/>
      <c r="G665" s="145"/>
      <c r="I665" s="145"/>
    </row>
    <row r="666" spans="3:9" x14ac:dyDescent="0.3">
      <c r="C666" s="145"/>
      <c r="E666" s="145"/>
      <c r="G666" s="145"/>
      <c r="I666" s="145"/>
    </row>
    <row r="667" spans="3:9" x14ac:dyDescent="0.3">
      <c r="C667" s="145"/>
      <c r="E667" s="145"/>
      <c r="G667" s="145"/>
      <c r="I667" s="145"/>
    </row>
    <row r="668" spans="3:9" x14ac:dyDescent="0.3">
      <c r="C668" s="145"/>
      <c r="E668" s="145"/>
      <c r="G668" s="145"/>
      <c r="I668" s="145"/>
    </row>
    <row r="669" spans="3:9" x14ac:dyDescent="0.3">
      <c r="C669" s="145"/>
      <c r="E669" s="145"/>
      <c r="G669" s="145"/>
      <c r="I669" s="145"/>
    </row>
    <row r="670" spans="3:9" x14ac:dyDescent="0.3">
      <c r="C670" s="145"/>
      <c r="E670" s="145"/>
      <c r="G670" s="145"/>
      <c r="I670" s="145"/>
    </row>
    <row r="671" spans="3:9" x14ac:dyDescent="0.3">
      <c r="C671" s="145"/>
      <c r="E671" s="145"/>
      <c r="G671" s="145"/>
      <c r="I671" s="145"/>
    </row>
    <row r="672" spans="3:9" x14ac:dyDescent="0.3">
      <c r="C672" s="145"/>
      <c r="E672" s="145"/>
      <c r="G672" s="145"/>
      <c r="I672" s="145"/>
    </row>
    <row r="673" spans="3:9" x14ac:dyDescent="0.3">
      <c r="C673" s="145"/>
      <c r="E673" s="145"/>
      <c r="G673" s="145"/>
      <c r="I673" s="145"/>
    </row>
    <row r="674" spans="3:9" x14ac:dyDescent="0.3">
      <c r="C674" s="145"/>
      <c r="E674" s="145"/>
      <c r="G674" s="145"/>
      <c r="I674" s="145"/>
    </row>
    <row r="675" spans="3:9" x14ac:dyDescent="0.3">
      <c r="C675" s="145"/>
      <c r="E675" s="145"/>
      <c r="G675" s="145"/>
      <c r="I675" s="145"/>
    </row>
    <row r="676" spans="3:9" x14ac:dyDescent="0.3">
      <c r="C676" s="145"/>
      <c r="E676" s="145"/>
      <c r="G676" s="145"/>
      <c r="I676" s="145"/>
    </row>
    <row r="677" spans="3:9" x14ac:dyDescent="0.3">
      <c r="C677" s="145"/>
      <c r="E677" s="145"/>
      <c r="G677" s="145"/>
      <c r="I677" s="145"/>
    </row>
    <row r="678" spans="3:9" x14ac:dyDescent="0.3">
      <c r="C678" s="145"/>
      <c r="E678" s="145"/>
      <c r="G678" s="145"/>
      <c r="I678" s="145"/>
    </row>
    <row r="679" spans="3:9" x14ac:dyDescent="0.3">
      <c r="C679" s="145"/>
      <c r="E679" s="145"/>
      <c r="G679" s="145"/>
      <c r="I679" s="145"/>
    </row>
    <row r="680" spans="3:9" x14ac:dyDescent="0.3">
      <c r="C680" s="145"/>
      <c r="E680" s="145"/>
      <c r="G680" s="145"/>
      <c r="I680" s="145"/>
    </row>
    <row r="681" spans="3:9" x14ac:dyDescent="0.3">
      <c r="C681" s="145"/>
      <c r="E681" s="145"/>
      <c r="G681" s="145"/>
      <c r="I681" s="145"/>
    </row>
    <row r="682" spans="3:9" x14ac:dyDescent="0.3">
      <c r="C682" s="145"/>
      <c r="E682" s="145"/>
      <c r="G682" s="145"/>
      <c r="I682" s="145"/>
    </row>
    <row r="683" spans="3:9" x14ac:dyDescent="0.3">
      <c r="C683" s="145"/>
      <c r="E683" s="145"/>
      <c r="G683" s="145"/>
      <c r="I683" s="145"/>
    </row>
    <row r="684" spans="3:9" x14ac:dyDescent="0.3">
      <c r="C684" s="145"/>
      <c r="E684" s="145"/>
      <c r="G684" s="145"/>
      <c r="I684" s="145"/>
    </row>
    <row r="685" spans="3:9" x14ac:dyDescent="0.3">
      <c r="C685" s="145"/>
      <c r="E685" s="145"/>
      <c r="G685" s="145"/>
      <c r="I685" s="145"/>
    </row>
    <row r="686" spans="3:9" x14ac:dyDescent="0.3">
      <c r="C686" s="145"/>
      <c r="E686" s="145"/>
      <c r="G686" s="145"/>
      <c r="I686" s="145"/>
    </row>
    <row r="687" spans="3:9" x14ac:dyDescent="0.3">
      <c r="C687" s="145"/>
      <c r="E687" s="145"/>
      <c r="G687" s="145"/>
      <c r="I687" s="145"/>
    </row>
    <row r="688" spans="3:9" x14ac:dyDescent="0.3">
      <c r="C688" s="145"/>
      <c r="E688" s="145"/>
      <c r="G688" s="145"/>
      <c r="I688" s="145"/>
    </row>
    <row r="689" spans="3:9" x14ac:dyDescent="0.3">
      <c r="C689" s="145"/>
      <c r="E689" s="145"/>
      <c r="G689" s="145"/>
      <c r="I689" s="145"/>
    </row>
    <row r="690" spans="3:9" x14ac:dyDescent="0.3">
      <c r="C690" s="145"/>
      <c r="E690" s="145"/>
      <c r="G690" s="145"/>
      <c r="I690" s="145"/>
    </row>
    <row r="691" spans="3:9" x14ac:dyDescent="0.3">
      <c r="C691" s="145"/>
      <c r="E691" s="145"/>
      <c r="G691" s="145"/>
      <c r="I691" s="145"/>
    </row>
    <row r="692" spans="3:9" x14ac:dyDescent="0.3">
      <c r="C692" s="145"/>
      <c r="E692" s="145"/>
      <c r="G692" s="145"/>
      <c r="I692" s="145"/>
    </row>
    <row r="693" spans="3:9" x14ac:dyDescent="0.3">
      <c r="C693" s="145"/>
      <c r="E693" s="145"/>
      <c r="G693" s="145"/>
      <c r="I693" s="145"/>
    </row>
    <row r="694" spans="3:9" x14ac:dyDescent="0.3">
      <c r="C694" s="145"/>
      <c r="E694" s="145"/>
      <c r="G694" s="145"/>
      <c r="I694" s="145"/>
    </row>
    <row r="695" spans="3:9" x14ac:dyDescent="0.3">
      <c r="C695" s="145"/>
      <c r="E695" s="145"/>
      <c r="G695" s="145"/>
      <c r="I695" s="145"/>
    </row>
    <row r="696" spans="3:9" x14ac:dyDescent="0.3">
      <c r="C696" s="145"/>
      <c r="E696" s="145"/>
      <c r="G696" s="145"/>
      <c r="I696" s="145"/>
    </row>
    <row r="697" spans="3:9" x14ac:dyDescent="0.3">
      <c r="C697" s="145"/>
      <c r="E697" s="145"/>
      <c r="G697" s="145"/>
      <c r="I697" s="145"/>
    </row>
    <row r="698" spans="3:9" x14ac:dyDescent="0.3">
      <c r="C698" s="145"/>
      <c r="E698" s="145"/>
      <c r="G698" s="145"/>
      <c r="I698" s="145"/>
    </row>
    <row r="699" spans="3:9" x14ac:dyDescent="0.3">
      <c r="C699" s="145"/>
      <c r="E699" s="145"/>
      <c r="G699" s="145"/>
      <c r="I699" s="145"/>
    </row>
    <row r="700" spans="3:9" x14ac:dyDescent="0.3">
      <c r="C700" s="145"/>
      <c r="E700" s="145"/>
      <c r="G700" s="145"/>
      <c r="I700" s="145"/>
    </row>
    <row r="701" spans="3:9" x14ac:dyDescent="0.3">
      <c r="C701" s="145"/>
      <c r="E701" s="145"/>
      <c r="G701" s="145"/>
      <c r="I701" s="145"/>
    </row>
    <row r="702" spans="3:9" x14ac:dyDescent="0.3">
      <c r="C702" s="145"/>
      <c r="E702" s="145"/>
      <c r="G702" s="145"/>
      <c r="I702" s="145"/>
    </row>
    <row r="703" spans="3:9" x14ac:dyDescent="0.3">
      <c r="C703" s="145"/>
      <c r="E703" s="145"/>
      <c r="G703" s="145"/>
      <c r="I703" s="145"/>
    </row>
    <row r="704" spans="3:9" x14ac:dyDescent="0.3">
      <c r="C704" s="145"/>
      <c r="E704" s="145"/>
      <c r="G704" s="145"/>
      <c r="I704" s="145"/>
    </row>
    <row r="705" spans="3:9" x14ac:dyDescent="0.3">
      <c r="C705" s="145"/>
      <c r="E705" s="145"/>
      <c r="G705" s="145"/>
      <c r="I705" s="145"/>
    </row>
    <row r="706" spans="3:9" x14ac:dyDescent="0.3">
      <c r="C706" s="145"/>
      <c r="E706" s="145"/>
      <c r="G706" s="145"/>
      <c r="I706" s="145"/>
    </row>
    <row r="707" spans="3:9" x14ac:dyDescent="0.3">
      <c r="C707" s="145"/>
      <c r="E707" s="145"/>
      <c r="G707" s="145"/>
      <c r="I707" s="145"/>
    </row>
    <row r="708" spans="3:9" x14ac:dyDescent="0.3">
      <c r="C708" s="145"/>
      <c r="E708" s="145"/>
      <c r="G708" s="145"/>
      <c r="I708" s="145"/>
    </row>
    <row r="709" spans="3:9" x14ac:dyDescent="0.3">
      <c r="C709" s="145"/>
      <c r="E709" s="145"/>
      <c r="G709" s="145"/>
      <c r="I709" s="145"/>
    </row>
    <row r="710" spans="3:9" x14ac:dyDescent="0.3">
      <c r="C710" s="145"/>
      <c r="E710" s="145"/>
      <c r="G710" s="145"/>
      <c r="I710" s="145"/>
    </row>
    <row r="711" spans="3:9" x14ac:dyDescent="0.3">
      <c r="C711" s="145"/>
      <c r="E711" s="145"/>
      <c r="G711" s="145"/>
      <c r="I711" s="145"/>
    </row>
    <row r="712" spans="3:9" x14ac:dyDescent="0.3">
      <c r="C712" s="145"/>
      <c r="E712" s="145"/>
      <c r="G712" s="145"/>
      <c r="I712" s="145"/>
    </row>
    <row r="713" spans="3:9" x14ac:dyDescent="0.3">
      <c r="C713" s="145"/>
      <c r="E713" s="145"/>
      <c r="G713" s="145"/>
      <c r="I713" s="145"/>
    </row>
    <row r="714" spans="3:9" x14ac:dyDescent="0.3">
      <c r="C714" s="145"/>
      <c r="E714" s="145"/>
      <c r="G714" s="145"/>
      <c r="I714" s="145"/>
    </row>
    <row r="715" spans="3:9" x14ac:dyDescent="0.3">
      <c r="C715" s="145"/>
      <c r="E715" s="145"/>
      <c r="G715" s="145"/>
      <c r="I715" s="145"/>
    </row>
    <row r="716" spans="3:9" x14ac:dyDescent="0.3">
      <c r="C716" s="145"/>
      <c r="E716" s="145"/>
      <c r="G716" s="145"/>
      <c r="I716" s="145"/>
    </row>
    <row r="717" spans="3:9" x14ac:dyDescent="0.3">
      <c r="C717" s="145"/>
      <c r="E717" s="145"/>
      <c r="G717" s="145"/>
      <c r="I717" s="145"/>
    </row>
    <row r="718" spans="3:9" x14ac:dyDescent="0.3">
      <c r="C718" s="145"/>
      <c r="E718" s="145"/>
      <c r="G718" s="145"/>
      <c r="I718" s="145"/>
    </row>
    <row r="719" spans="3:9" x14ac:dyDescent="0.3">
      <c r="C719" s="145"/>
      <c r="E719" s="145"/>
      <c r="G719" s="145"/>
      <c r="I719" s="145"/>
    </row>
    <row r="720" spans="3:9" x14ac:dyDescent="0.3">
      <c r="C720" s="145"/>
      <c r="E720" s="145"/>
      <c r="G720" s="145"/>
      <c r="I720" s="145"/>
    </row>
    <row r="721" spans="3:9" x14ac:dyDescent="0.3">
      <c r="C721" s="145"/>
      <c r="E721" s="145"/>
      <c r="G721" s="145"/>
      <c r="I721" s="145"/>
    </row>
    <row r="722" spans="3:9" x14ac:dyDescent="0.3">
      <c r="C722" s="145"/>
      <c r="E722" s="145"/>
      <c r="G722" s="145"/>
      <c r="I722" s="145"/>
    </row>
    <row r="723" spans="3:9" x14ac:dyDescent="0.3">
      <c r="C723" s="145"/>
      <c r="E723" s="145"/>
      <c r="G723" s="145"/>
      <c r="I723" s="145"/>
    </row>
    <row r="724" spans="3:9" x14ac:dyDescent="0.3">
      <c r="C724" s="145"/>
      <c r="E724" s="145"/>
      <c r="G724" s="145"/>
      <c r="I724" s="145"/>
    </row>
    <row r="725" spans="3:9" x14ac:dyDescent="0.3">
      <c r="C725" s="145"/>
      <c r="E725" s="145"/>
      <c r="G725" s="145"/>
      <c r="I725" s="145"/>
    </row>
    <row r="726" spans="3:9" x14ac:dyDescent="0.3">
      <c r="C726" s="145"/>
      <c r="E726" s="145"/>
      <c r="G726" s="145"/>
      <c r="I726" s="145"/>
    </row>
    <row r="727" spans="3:9" x14ac:dyDescent="0.3">
      <c r="C727" s="145"/>
      <c r="E727" s="145"/>
      <c r="G727" s="145"/>
      <c r="I727" s="145"/>
    </row>
    <row r="728" spans="3:9" x14ac:dyDescent="0.3">
      <c r="C728" s="145"/>
      <c r="E728" s="145"/>
      <c r="G728" s="145"/>
      <c r="I728" s="145"/>
    </row>
    <row r="729" spans="3:9" x14ac:dyDescent="0.3">
      <c r="C729" s="145"/>
      <c r="E729" s="145"/>
      <c r="G729" s="145"/>
      <c r="I729" s="145"/>
    </row>
    <row r="730" spans="3:9" x14ac:dyDescent="0.3">
      <c r="C730" s="145"/>
      <c r="E730" s="145"/>
      <c r="G730" s="145"/>
      <c r="I730" s="145"/>
    </row>
    <row r="731" spans="3:9" x14ac:dyDescent="0.3">
      <c r="C731" s="145"/>
      <c r="E731" s="145"/>
      <c r="G731" s="145"/>
      <c r="I731" s="145"/>
    </row>
    <row r="732" spans="3:9" x14ac:dyDescent="0.3">
      <c r="C732" s="145"/>
      <c r="E732" s="145"/>
      <c r="G732" s="145"/>
      <c r="I732" s="145"/>
    </row>
    <row r="733" spans="3:9" x14ac:dyDescent="0.3">
      <c r="C733" s="145"/>
      <c r="E733" s="145"/>
      <c r="G733" s="145"/>
      <c r="I733" s="145"/>
    </row>
    <row r="734" spans="3:9" x14ac:dyDescent="0.3">
      <c r="C734" s="145"/>
      <c r="E734" s="145"/>
      <c r="G734" s="145"/>
      <c r="I734" s="145"/>
    </row>
    <row r="735" spans="3:9" x14ac:dyDescent="0.3">
      <c r="C735" s="145"/>
      <c r="E735" s="145"/>
      <c r="G735" s="145"/>
      <c r="I735" s="145"/>
    </row>
    <row r="736" spans="3:9" x14ac:dyDescent="0.3">
      <c r="C736" s="145"/>
      <c r="E736" s="145"/>
      <c r="G736" s="145"/>
      <c r="I736" s="145"/>
    </row>
    <row r="737" spans="3:9" x14ac:dyDescent="0.3">
      <c r="C737" s="145"/>
      <c r="E737" s="145"/>
      <c r="G737" s="145"/>
      <c r="I737" s="145"/>
    </row>
    <row r="738" spans="3:9" x14ac:dyDescent="0.3">
      <c r="C738" s="145"/>
      <c r="E738" s="145"/>
      <c r="G738" s="145"/>
      <c r="I738" s="145"/>
    </row>
    <row r="739" spans="3:9" x14ac:dyDescent="0.3">
      <c r="C739" s="145"/>
      <c r="E739" s="145"/>
      <c r="G739" s="145"/>
      <c r="I739" s="145"/>
    </row>
    <row r="740" spans="3:9" x14ac:dyDescent="0.3">
      <c r="C740" s="145"/>
      <c r="E740" s="145"/>
      <c r="G740" s="145"/>
      <c r="I740" s="145"/>
    </row>
    <row r="741" spans="3:9" x14ac:dyDescent="0.3">
      <c r="C741" s="145"/>
      <c r="E741" s="145"/>
      <c r="G741" s="145"/>
      <c r="I741" s="145"/>
    </row>
    <row r="742" spans="3:9" x14ac:dyDescent="0.3">
      <c r="C742" s="145"/>
      <c r="E742" s="145"/>
      <c r="G742" s="145"/>
      <c r="I742" s="145"/>
    </row>
    <row r="743" spans="3:9" x14ac:dyDescent="0.3">
      <c r="C743" s="145"/>
      <c r="E743" s="145"/>
      <c r="G743" s="145"/>
      <c r="I743" s="145"/>
    </row>
    <row r="744" spans="3:9" x14ac:dyDescent="0.3">
      <c r="C744" s="145"/>
      <c r="E744" s="145"/>
      <c r="G744" s="145"/>
      <c r="I744" s="145"/>
    </row>
    <row r="745" spans="3:9" x14ac:dyDescent="0.3">
      <c r="C745" s="145"/>
      <c r="E745" s="145"/>
      <c r="G745" s="145"/>
      <c r="I745" s="145"/>
    </row>
    <row r="746" spans="3:9" x14ac:dyDescent="0.3">
      <c r="C746" s="145"/>
      <c r="E746" s="145"/>
      <c r="G746" s="145"/>
      <c r="I746" s="145"/>
    </row>
    <row r="747" spans="3:9" x14ac:dyDescent="0.3">
      <c r="C747" s="145"/>
      <c r="E747" s="145"/>
      <c r="G747" s="145"/>
      <c r="I747" s="145"/>
    </row>
    <row r="748" spans="3:9" x14ac:dyDescent="0.3">
      <c r="C748" s="145"/>
      <c r="E748" s="145"/>
      <c r="G748" s="145"/>
      <c r="I748" s="145"/>
    </row>
    <row r="749" spans="3:9" x14ac:dyDescent="0.3">
      <c r="C749" s="145"/>
      <c r="E749" s="145"/>
      <c r="G749" s="145"/>
      <c r="I749" s="145"/>
    </row>
    <row r="750" spans="3:9" x14ac:dyDescent="0.3">
      <c r="C750" s="145"/>
      <c r="E750" s="145"/>
      <c r="G750" s="145"/>
      <c r="I750" s="145"/>
    </row>
    <row r="751" spans="3:9" x14ac:dyDescent="0.3">
      <c r="C751" s="145"/>
      <c r="E751" s="145"/>
      <c r="G751" s="145"/>
      <c r="I751" s="145"/>
    </row>
    <row r="752" spans="3:9" x14ac:dyDescent="0.3">
      <c r="C752" s="145"/>
      <c r="E752" s="145"/>
      <c r="G752" s="145"/>
      <c r="I752" s="145"/>
    </row>
    <row r="753" spans="3:9" x14ac:dyDescent="0.3">
      <c r="C753" s="145"/>
      <c r="E753" s="145"/>
      <c r="G753" s="145"/>
      <c r="I753" s="145"/>
    </row>
    <row r="754" spans="3:9" x14ac:dyDescent="0.3">
      <c r="C754" s="145"/>
      <c r="E754" s="145"/>
      <c r="G754" s="145"/>
      <c r="I754" s="145"/>
    </row>
    <row r="755" spans="3:9" x14ac:dyDescent="0.3">
      <c r="C755" s="145"/>
      <c r="E755" s="145"/>
      <c r="G755" s="145"/>
      <c r="I755" s="145"/>
    </row>
    <row r="756" spans="3:9" x14ac:dyDescent="0.3">
      <c r="C756" s="145"/>
      <c r="E756" s="145"/>
      <c r="G756" s="145"/>
      <c r="I756" s="145"/>
    </row>
    <row r="757" spans="3:9" x14ac:dyDescent="0.3">
      <c r="C757" s="145"/>
      <c r="E757" s="145"/>
      <c r="G757" s="145"/>
      <c r="I757" s="145"/>
    </row>
    <row r="758" spans="3:9" x14ac:dyDescent="0.3">
      <c r="C758" s="145"/>
      <c r="E758" s="145"/>
      <c r="G758" s="145"/>
      <c r="I758" s="145"/>
    </row>
    <row r="759" spans="3:9" x14ac:dyDescent="0.3">
      <c r="C759" s="145"/>
      <c r="E759" s="145"/>
      <c r="G759" s="145"/>
      <c r="I759" s="145"/>
    </row>
    <row r="760" spans="3:9" x14ac:dyDescent="0.3">
      <c r="C760" s="145"/>
      <c r="E760" s="145"/>
      <c r="G760" s="145"/>
      <c r="I760" s="145"/>
    </row>
    <row r="761" spans="3:9" x14ac:dyDescent="0.3">
      <c r="C761" s="145"/>
      <c r="E761" s="145"/>
      <c r="G761" s="145"/>
      <c r="I761" s="145"/>
    </row>
    <row r="762" spans="3:9" x14ac:dyDescent="0.3">
      <c r="C762" s="145"/>
      <c r="E762" s="145"/>
      <c r="G762" s="145"/>
      <c r="I762" s="145"/>
    </row>
    <row r="763" spans="3:9" x14ac:dyDescent="0.3">
      <c r="C763" s="145"/>
      <c r="E763" s="145"/>
      <c r="G763" s="145"/>
      <c r="I763" s="145"/>
    </row>
    <row r="764" spans="3:9" x14ac:dyDescent="0.3">
      <c r="C764" s="145"/>
      <c r="E764" s="145"/>
      <c r="G764" s="145"/>
      <c r="I764" s="145"/>
    </row>
    <row r="765" spans="3:9" x14ac:dyDescent="0.3">
      <c r="C765" s="145"/>
      <c r="E765" s="145"/>
      <c r="G765" s="145"/>
      <c r="I765" s="145"/>
    </row>
    <row r="766" spans="3:9" x14ac:dyDescent="0.3">
      <c r="C766" s="145"/>
      <c r="E766" s="145"/>
      <c r="G766" s="145"/>
      <c r="I766" s="145"/>
    </row>
    <row r="767" spans="3:9" x14ac:dyDescent="0.3">
      <c r="C767" s="145"/>
      <c r="E767" s="145"/>
      <c r="G767" s="145"/>
      <c r="I767" s="145"/>
    </row>
    <row r="768" spans="3:9" x14ac:dyDescent="0.3">
      <c r="C768" s="145"/>
      <c r="E768" s="145"/>
      <c r="G768" s="145"/>
      <c r="I768" s="145"/>
    </row>
    <row r="769" spans="3:9" x14ac:dyDescent="0.3">
      <c r="C769" s="145"/>
      <c r="E769" s="145"/>
      <c r="G769" s="145"/>
      <c r="I769" s="145"/>
    </row>
    <row r="770" spans="3:9" x14ac:dyDescent="0.3">
      <c r="C770" s="145"/>
      <c r="E770" s="145"/>
      <c r="G770" s="145"/>
      <c r="I770" s="145"/>
    </row>
    <row r="771" spans="3:9" x14ac:dyDescent="0.3">
      <c r="C771" s="145"/>
      <c r="E771" s="145"/>
      <c r="G771" s="145"/>
      <c r="I771" s="145"/>
    </row>
    <row r="772" spans="3:9" x14ac:dyDescent="0.3">
      <c r="C772" s="145"/>
      <c r="E772" s="145"/>
      <c r="G772" s="145"/>
      <c r="I772" s="145"/>
    </row>
    <row r="773" spans="3:9" x14ac:dyDescent="0.3">
      <c r="C773" s="145"/>
      <c r="E773" s="145"/>
      <c r="G773" s="145"/>
      <c r="I773" s="145"/>
    </row>
    <row r="774" spans="3:9" x14ac:dyDescent="0.3">
      <c r="C774" s="145"/>
      <c r="E774" s="145"/>
      <c r="G774" s="145"/>
      <c r="I774" s="145"/>
    </row>
    <row r="775" spans="3:9" x14ac:dyDescent="0.3">
      <c r="C775" s="145"/>
      <c r="E775" s="145"/>
      <c r="G775" s="145"/>
      <c r="I775" s="145"/>
    </row>
    <row r="776" spans="3:9" x14ac:dyDescent="0.3">
      <c r="C776" s="145"/>
      <c r="E776" s="145"/>
      <c r="G776" s="145"/>
      <c r="I776" s="145"/>
    </row>
    <row r="777" spans="3:9" x14ac:dyDescent="0.3">
      <c r="C777" s="145"/>
      <c r="E777" s="145"/>
      <c r="G777" s="145"/>
      <c r="I777" s="145"/>
    </row>
    <row r="778" spans="3:9" x14ac:dyDescent="0.3">
      <c r="C778" s="145"/>
      <c r="E778" s="145"/>
      <c r="G778" s="145"/>
      <c r="I778" s="145"/>
    </row>
    <row r="779" spans="3:9" x14ac:dyDescent="0.3">
      <c r="C779" s="145"/>
      <c r="E779" s="145"/>
      <c r="G779" s="145"/>
      <c r="I779" s="145"/>
    </row>
    <row r="780" spans="3:9" x14ac:dyDescent="0.3">
      <c r="C780" s="145"/>
      <c r="E780" s="145"/>
      <c r="G780" s="145"/>
      <c r="I780" s="145"/>
    </row>
    <row r="781" spans="3:9" x14ac:dyDescent="0.3">
      <c r="C781" s="145"/>
      <c r="E781" s="145"/>
      <c r="G781" s="145"/>
      <c r="I781" s="145"/>
    </row>
    <row r="782" spans="3:9" x14ac:dyDescent="0.3">
      <c r="C782" s="145"/>
      <c r="E782" s="145"/>
      <c r="G782" s="145"/>
      <c r="I782" s="145"/>
    </row>
    <row r="783" spans="3:9" x14ac:dyDescent="0.3">
      <c r="C783" s="145"/>
      <c r="E783" s="145"/>
      <c r="G783" s="145"/>
      <c r="I783" s="145"/>
    </row>
    <row r="784" spans="3:9" x14ac:dyDescent="0.3">
      <c r="C784" s="145"/>
      <c r="E784" s="145"/>
      <c r="G784" s="145"/>
      <c r="I784" s="145"/>
    </row>
    <row r="785" spans="3:9" x14ac:dyDescent="0.3">
      <c r="C785" s="145"/>
      <c r="E785" s="145"/>
      <c r="G785" s="145"/>
      <c r="I785" s="145"/>
    </row>
    <row r="786" spans="3:9" x14ac:dyDescent="0.3">
      <c r="C786" s="145"/>
      <c r="E786" s="145"/>
      <c r="G786" s="145"/>
      <c r="I786" s="145"/>
    </row>
    <row r="787" spans="3:9" x14ac:dyDescent="0.3">
      <c r="C787" s="145"/>
      <c r="E787" s="145"/>
      <c r="G787" s="145"/>
      <c r="I787" s="145"/>
    </row>
    <row r="788" spans="3:9" x14ac:dyDescent="0.3">
      <c r="C788" s="145"/>
      <c r="E788" s="145"/>
      <c r="G788" s="145"/>
      <c r="I788" s="145"/>
    </row>
    <row r="789" spans="3:9" x14ac:dyDescent="0.3">
      <c r="C789" s="145"/>
      <c r="E789" s="145"/>
      <c r="G789" s="145"/>
      <c r="I789" s="145"/>
    </row>
    <row r="790" spans="3:9" x14ac:dyDescent="0.3">
      <c r="C790" s="145"/>
      <c r="E790" s="145"/>
      <c r="G790" s="145"/>
      <c r="I790" s="145"/>
    </row>
    <row r="791" spans="3:9" x14ac:dyDescent="0.3">
      <c r="C791" s="145"/>
      <c r="E791" s="145"/>
      <c r="G791" s="145"/>
      <c r="I791" s="145"/>
    </row>
    <row r="792" spans="3:9" x14ac:dyDescent="0.3">
      <c r="C792" s="145"/>
      <c r="E792" s="145"/>
      <c r="G792" s="145"/>
      <c r="I792" s="145"/>
    </row>
    <row r="793" spans="3:9" x14ac:dyDescent="0.3">
      <c r="C793" s="145"/>
      <c r="E793" s="145"/>
      <c r="G793" s="145"/>
      <c r="I793" s="145"/>
    </row>
    <row r="794" spans="3:9" x14ac:dyDescent="0.3">
      <c r="C794" s="145"/>
      <c r="E794" s="145"/>
      <c r="G794" s="145"/>
      <c r="I794" s="145"/>
    </row>
    <row r="795" spans="3:9" x14ac:dyDescent="0.3">
      <c r="C795" s="145"/>
      <c r="E795" s="145"/>
      <c r="G795" s="145"/>
      <c r="I795" s="145"/>
    </row>
    <row r="796" spans="3:9" x14ac:dyDescent="0.3">
      <c r="C796" s="145"/>
      <c r="E796" s="145"/>
      <c r="G796" s="145"/>
      <c r="I796" s="145"/>
    </row>
    <row r="797" spans="3:9" x14ac:dyDescent="0.3">
      <c r="C797" s="145"/>
      <c r="E797" s="145"/>
      <c r="G797" s="145"/>
      <c r="I797" s="145"/>
    </row>
    <row r="798" spans="3:9" x14ac:dyDescent="0.3">
      <c r="C798" s="145"/>
      <c r="E798" s="145"/>
      <c r="G798" s="145"/>
      <c r="I798" s="145"/>
    </row>
    <row r="799" spans="3:9" x14ac:dyDescent="0.3">
      <c r="C799" s="145"/>
      <c r="E799" s="145"/>
      <c r="G799" s="145"/>
      <c r="I799" s="145"/>
    </row>
    <row r="800" spans="3:9" x14ac:dyDescent="0.3">
      <c r="C800" s="145"/>
      <c r="E800" s="145"/>
      <c r="G800" s="145"/>
      <c r="I800" s="145"/>
    </row>
    <row r="801" spans="3:9" x14ac:dyDescent="0.3">
      <c r="C801" s="145"/>
      <c r="E801" s="145"/>
      <c r="G801" s="145"/>
      <c r="I801" s="145"/>
    </row>
    <row r="802" spans="3:9" x14ac:dyDescent="0.3">
      <c r="C802" s="145"/>
      <c r="E802" s="145"/>
      <c r="G802" s="145"/>
      <c r="I802" s="145"/>
    </row>
    <row r="803" spans="3:9" x14ac:dyDescent="0.3">
      <c r="C803" s="145"/>
      <c r="E803" s="145"/>
      <c r="G803" s="145"/>
      <c r="I803" s="145"/>
    </row>
    <row r="804" spans="3:9" x14ac:dyDescent="0.3">
      <c r="C804" s="145"/>
      <c r="E804" s="145"/>
      <c r="G804" s="145"/>
      <c r="I804" s="145"/>
    </row>
    <row r="805" spans="3:9" x14ac:dyDescent="0.3">
      <c r="C805" s="145"/>
      <c r="E805" s="145"/>
      <c r="G805" s="145"/>
      <c r="I805" s="145"/>
    </row>
    <row r="806" spans="3:9" x14ac:dyDescent="0.3">
      <c r="C806" s="145"/>
      <c r="E806" s="145"/>
      <c r="G806" s="145"/>
      <c r="I806" s="145"/>
    </row>
    <row r="807" spans="3:9" x14ac:dyDescent="0.3">
      <c r="C807" s="145"/>
      <c r="E807" s="145"/>
      <c r="G807" s="145"/>
      <c r="I807" s="145"/>
    </row>
    <row r="808" spans="3:9" x14ac:dyDescent="0.3">
      <c r="C808" s="145"/>
      <c r="E808" s="145"/>
      <c r="G808" s="145"/>
      <c r="I808" s="145"/>
    </row>
    <row r="809" spans="3:9" x14ac:dyDescent="0.3">
      <c r="C809" s="145"/>
      <c r="E809" s="145"/>
      <c r="G809" s="145"/>
      <c r="I809" s="145"/>
    </row>
    <row r="810" spans="3:9" x14ac:dyDescent="0.3">
      <c r="C810" s="145"/>
      <c r="E810" s="145"/>
      <c r="G810" s="145"/>
      <c r="I810" s="145"/>
    </row>
    <row r="811" spans="3:9" x14ac:dyDescent="0.3">
      <c r="C811" s="145"/>
      <c r="E811" s="145"/>
      <c r="G811" s="145"/>
      <c r="I811" s="145"/>
    </row>
    <row r="812" spans="3:9" x14ac:dyDescent="0.3">
      <c r="C812" s="145"/>
      <c r="E812" s="145"/>
      <c r="G812" s="145"/>
      <c r="I812" s="145"/>
    </row>
    <row r="813" spans="3:9" x14ac:dyDescent="0.3">
      <c r="C813" s="145"/>
      <c r="E813" s="145"/>
      <c r="G813" s="145"/>
      <c r="I813" s="145"/>
    </row>
    <row r="814" spans="3:9" x14ac:dyDescent="0.3">
      <c r="C814" s="145"/>
      <c r="E814" s="145"/>
      <c r="G814" s="145"/>
      <c r="I814" s="145"/>
    </row>
    <row r="815" spans="3:9" x14ac:dyDescent="0.3">
      <c r="C815" s="145"/>
      <c r="E815" s="145"/>
      <c r="G815" s="145"/>
      <c r="I815" s="145"/>
    </row>
    <row r="816" spans="3:9" x14ac:dyDescent="0.3">
      <c r="C816" s="145"/>
      <c r="E816" s="145"/>
      <c r="G816" s="145"/>
      <c r="I816" s="145"/>
    </row>
    <row r="817" spans="3:9" x14ac:dyDescent="0.3">
      <c r="C817" s="145"/>
      <c r="E817" s="145"/>
      <c r="G817" s="145"/>
      <c r="I817" s="145"/>
    </row>
    <row r="818" spans="3:9" x14ac:dyDescent="0.3">
      <c r="C818" s="145"/>
      <c r="E818" s="145"/>
      <c r="G818" s="145"/>
      <c r="I818" s="145"/>
    </row>
    <row r="819" spans="3:9" x14ac:dyDescent="0.3">
      <c r="C819" s="145"/>
      <c r="E819" s="145"/>
      <c r="G819" s="145"/>
      <c r="I819" s="145"/>
    </row>
    <row r="820" spans="3:9" x14ac:dyDescent="0.3">
      <c r="C820" s="145"/>
      <c r="E820" s="145"/>
      <c r="G820" s="145"/>
      <c r="I820" s="145"/>
    </row>
    <row r="821" spans="3:9" x14ac:dyDescent="0.3">
      <c r="C821" s="145"/>
      <c r="E821" s="145"/>
      <c r="G821" s="145"/>
      <c r="I821" s="145"/>
    </row>
    <row r="822" spans="3:9" x14ac:dyDescent="0.3">
      <c r="C822" s="145"/>
      <c r="E822" s="145"/>
      <c r="G822" s="145"/>
      <c r="I822" s="145"/>
    </row>
    <row r="823" spans="3:9" x14ac:dyDescent="0.3">
      <c r="C823" s="145"/>
      <c r="E823" s="145"/>
      <c r="G823" s="145"/>
      <c r="I823" s="145"/>
    </row>
    <row r="824" spans="3:9" x14ac:dyDescent="0.3">
      <c r="C824" s="145"/>
      <c r="E824" s="145"/>
      <c r="G824" s="145"/>
      <c r="I824" s="145"/>
    </row>
    <row r="825" spans="3:9" x14ac:dyDescent="0.3">
      <c r="C825" s="145"/>
      <c r="E825" s="145"/>
      <c r="G825" s="145"/>
      <c r="I825" s="145"/>
    </row>
    <row r="826" spans="3:9" x14ac:dyDescent="0.3">
      <c r="C826" s="145"/>
      <c r="E826" s="145"/>
      <c r="G826" s="145"/>
      <c r="I826" s="145"/>
    </row>
    <row r="827" spans="3:9" x14ac:dyDescent="0.3">
      <c r="C827" s="145"/>
      <c r="E827" s="145"/>
      <c r="G827" s="145"/>
      <c r="I827" s="145"/>
    </row>
    <row r="828" spans="3:9" x14ac:dyDescent="0.3">
      <c r="C828" s="145"/>
      <c r="E828" s="145"/>
      <c r="G828" s="145"/>
      <c r="I828" s="145"/>
    </row>
    <row r="829" spans="3:9" x14ac:dyDescent="0.3">
      <c r="C829" s="145"/>
      <c r="E829" s="145"/>
      <c r="G829" s="145"/>
      <c r="I829" s="145"/>
    </row>
    <row r="830" spans="3:9" x14ac:dyDescent="0.3">
      <c r="C830" s="145"/>
      <c r="E830" s="145"/>
      <c r="G830" s="145"/>
      <c r="I830" s="145"/>
    </row>
    <row r="831" spans="3:9" x14ac:dyDescent="0.3">
      <c r="C831" s="145"/>
      <c r="E831" s="145"/>
      <c r="G831" s="145"/>
      <c r="I831" s="145"/>
    </row>
    <row r="832" spans="3:9" x14ac:dyDescent="0.3">
      <c r="C832" s="145"/>
      <c r="E832" s="145"/>
      <c r="G832" s="145"/>
      <c r="I832" s="145"/>
    </row>
    <row r="833" spans="3:9" x14ac:dyDescent="0.3">
      <c r="C833" s="145"/>
      <c r="E833" s="145"/>
      <c r="G833" s="145"/>
      <c r="I833" s="145"/>
    </row>
    <row r="834" spans="3:9" x14ac:dyDescent="0.3">
      <c r="C834" s="145"/>
      <c r="E834" s="145"/>
      <c r="G834" s="145"/>
      <c r="I834" s="145"/>
    </row>
    <row r="835" spans="3:9" x14ac:dyDescent="0.3">
      <c r="C835" s="145"/>
      <c r="E835" s="145"/>
      <c r="G835" s="145"/>
      <c r="I835" s="145"/>
    </row>
    <row r="836" spans="3:9" x14ac:dyDescent="0.3">
      <c r="C836" s="145"/>
      <c r="E836" s="145"/>
      <c r="G836" s="145"/>
      <c r="I836" s="145"/>
    </row>
    <row r="837" spans="3:9" x14ac:dyDescent="0.3">
      <c r="C837" s="145"/>
      <c r="E837" s="145"/>
      <c r="G837" s="145"/>
      <c r="I837" s="145"/>
    </row>
    <row r="838" spans="3:9" x14ac:dyDescent="0.3">
      <c r="C838" s="145"/>
      <c r="E838" s="145"/>
      <c r="G838" s="145"/>
      <c r="I838" s="145"/>
    </row>
    <row r="839" spans="3:9" x14ac:dyDescent="0.3">
      <c r="C839" s="145"/>
      <c r="E839" s="145"/>
      <c r="G839" s="145"/>
      <c r="I839" s="145"/>
    </row>
    <row r="840" spans="3:9" x14ac:dyDescent="0.3">
      <c r="C840" s="145"/>
      <c r="E840" s="145"/>
      <c r="G840" s="145"/>
      <c r="I840" s="145"/>
    </row>
    <row r="841" spans="3:9" x14ac:dyDescent="0.3">
      <c r="C841" s="145"/>
      <c r="E841" s="145"/>
      <c r="G841" s="145"/>
      <c r="I841" s="145"/>
    </row>
    <row r="842" spans="3:9" x14ac:dyDescent="0.3">
      <c r="C842" s="145"/>
      <c r="E842" s="145"/>
      <c r="G842" s="145"/>
      <c r="I842" s="145"/>
    </row>
    <row r="843" spans="3:9" x14ac:dyDescent="0.3">
      <c r="C843" s="145"/>
      <c r="E843" s="145"/>
      <c r="G843" s="145"/>
      <c r="I843" s="145"/>
    </row>
    <row r="844" spans="3:9" x14ac:dyDescent="0.3">
      <c r="C844" s="145"/>
      <c r="E844" s="145"/>
      <c r="G844" s="145"/>
      <c r="I844" s="145"/>
    </row>
    <row r="845" spans="3:9" x14ac:dyDescent="0.3">
      <c r="C845" s="145"/>
      <c r="E845" s="145"/>
      <c r="G845" s="145"/>
      <c r="I845" s="145"/>
    </row>
    <row r="846" spans="3:9" x14ac:dyDescent="0.3">
      <c r="C846" s="145"/>
      <c r="E846" s="145"/>
      <c r="G846" s="145"/>
      <c r="I846" s="145"/>
    </row>
    <row r="847" spans="3:9" x14ac:dyDescent="0.3">
      <c r="C847" s="145"/>
      <c r="E847" s="145"/>
      <c r="G847" s="145"/>
      <c r="I847" s="145"/>
    </row>
    <row r="848" spans="3:9" x14ac:dyDescent="0.3">
      <c r="C848" s="145"/>
      <c r="E848" s="145"/>
      <c r="G848" s="145"/>
      <c r="I848" s="145"/>
    </row>
    <row r="849" spans="3:9" x14ac:dyDescent="0.3">
      <c r="C849" s="145"/>
      <c r="E849" s="145"/>
      <c r="G849" s="145"/>
      <c r="I849" s="145"/>
    </row>
    <row r="850" spans="3:9" x14ac:dyDescent="0.3">
      <c r="C850" s="145"/>
      <c r="E850" s="145"/>
      <c r="G850" s="145"/>
      <c r="I850" s="145"/>
    </row>
    <row r="851" spans="3:9" x14ac:dyDescent="0.3">
      <c r="C851" s="145"/>
      <c r="E851" s="145"/>
      <c r="G851" s="145"/>
      <c r="I851" s="145"/>
    </row>
    <row r="852" spans="3:9" x14ac:dyDescent="0.3">
      <c r="C852" s="145"/>
      <c r="E852" s="145"/>
      <c r="G852" s="145"/>
      <c r="I852" s="145"/>
    </row>
    <row r="853" spans="3:9" x14ac:dyDescent="0.3">
      <c r="C853" s="145"/>
      <c r="E853" s="145"/>
      <c r="G853" s="145"/>
      <c r="I853" s="145"/>
    </row>
    <row r="854" spans="3:9" x14ac:dyDescent="0.3">
      <c r="C854" s="145"/>
      <c r="E854" s="145"/>
      <c r="G854" s="145"/>
      <c r="I854" s="145"/>
    </row>
    <row r="855" spans="3:9" x14ac:dyDescent="0.3">
      <c r="C855" s="145"/>
      <c r="E855" s="145"/>
      <c r="G855" s="145"/>
      <c r="I855" s="145"/>
    </row>
    <row r="856" spans="3:9" x14ac:dyDescent="0.3">
      <c r="C856" s="145"/>
      <c r="E856" s="145"/>
      <c r="G856" s="145"/>
      <c r="I856" s="145"/>
    </row>
    <row r="857" spans="3:9" x14ac:dyDescent="0.3">
      <c r="C857" s="145"/>
      <c r="E857" s="145"/>
      <c r="G857" s="145"/>
      <c r="I857" s="145"/>
    </row>
    <row r="858" spans="3:9" x14ac:dyDescent="0.3">
      <c r="C858" s="145"/>
      <c r="E858" s="145"/>
      <c r="G858" s="145"/>
      <c r="I858" s="145"/>
    </row>
    <row r="861" spans="3:9" x14ac:dyDescent="0.3">
      <c r="C861" s="189"/>
      <c r="E861" s="189"/>
      <c r="G861" s="189"/>
      <c r="I861" s="189"/>
    </row>
    <row r="862" spans="3:9" x14ac:dyDescent="0.3">
      <c r="C862" s="189"/>
      <c r="E862" s="189"/>
      <c r="G862" s="189"/>
      <c r="I862" s="189"/>
    </row>
    <row r="863" spans="3:9" x14ac:dyDescent="0.3">
      <c r="C863" s="189"/>
      <c r="E863" s="189"/>
      <c r="G863" s="189"/>
      <c r="I863" s="189"/>
    </row>
    <row r="864" spans="3:9" x14ac:dyDescent="0.3">
      <c r="C864" s="189"/>
      <c r="E864" s="189"/>
      <c r="G864" s="189"/>
      <c r="I864" s="189"/>
    </row>
    <row r="865" spans="3:9" x14ac:dyDescent="0.3">
      <c r="C865" s="189"/>
      <c r="E865" s="189"/>
      <c r="G865" s="189"/>
      <c r="I865" s="189"/>
    </row>
    <row r="866" spans="3:9" x14ac:dyDescent="0.3">
      <c r="C866" s="189"/>
      <c r="E866" s="189"/>
      <c r="G866" s="189"/>
      <c r="I866" s="189"/>
    </row>
    <row r="867" spans="3:9" x14ac:dyDescent="0.3">
      <c r="C867" s="189"/>
      <c r="E867" s="189"/>
      <c r="G867" s="189"/>
      <c r="I867" s="189"/>
    </row>
    <row r="868" spans="3:9" x14ac:dyDescent="0.3">
      <c r="C868" s="189"/>
      <c r="E868" s="189"/>
      <c r="G868" s="189"/>
      <c r="I868" s="189"/>
    </row>
    <row r="869" spans="3:9" x14ac:dyDescent="0.3">
      <c r="C869" s="189"/>
      <c r="E869" s="189"/>
      <c r="G869" s="189"/>
      <c r="I869" s="189"/>
    </row>
    <row r="870" spans="3:9" x14ac:dyDescent="0.3">
      <c r="C870" s="189"/>
      <c r="E870" s="189"/>
      <c r="G870" s="189"/>
      <c r="I870" s="189"/>
    </row>
    <row r="871" spans="3:9" x14ac:dyDescent="0.3">
      <c r="C871" s="189"/>
      <c r="E871" s="189"/>
      <c r="G871" s="189"/>
      <c r="I871" s="189"/>
    </row>
    <row r="872" spans="3:9" x14ac:dyDescent="0.3">
      <c r="C872" s="189"/>
      <c r="E872" s="189"/>
      <c r="G872" s="189"/>
      <c r="I872" s="189"/>
    </row>
    <row r="873" spans="3:9" x14ac:dyDescent="0.3">
      <c r="C873" s="189"/>
      <c r="E873" s="189"/>
      <c r="G873" s="189"/>
      <c r="I873" s="189"/>
    </row>
    <row r="874" spans="3:9" x14ac:dyDescent="0.3">
      <c r="C874" s="189"/>
      <c r="E874" s="189"/>
      <c r="G874" s="189"/>
      <c r="I874" s="189"/>
    </row>
    <row r="875" spans="3:9" x14ac:dyDescent="0.3">
      <c r="C875" s="189"/>
      <c r="E875" s="189"/>
      <c r="G875" s="189"/>
      <c r="I875" s="189"/>
    </row>
    <row r="876" spans="3:9" x14ac:dyDescent="0.3">
      <c r="C876" s="189"/>
      <c r="E876" s="189"/>
      <c r="G876" s="189"/>
      <c r="I876" s="189"/>
    </row>
    <row r="877" spans="3:9" x14ac:dyDescent="0.3">
      <c r="C877" s="189"/>
      <c r="E877" s="189"/>
      <c r="G877" s="189"/>
      <c r="I877" s="189"/>
    </row>
    <row r="878" spans="3:9" x14ac:dyDescent="0.3">
      <c r="C878" s="189"/>
      <c r="E878" s="189"/>
      <c r="G878" s="189"/>
      <c r="I878" s="189"/>
    </row>
    <row r="879" spans="3:9" x14ac:dyDescent="0.3">
      <c r="C879" s="189"/>
      <c r="E879" s="189"/>
      <c r="G879" s="189"/>
      <c r="I879" s="189"/>
    </row>
    <row r="880" spans="3:9" x14ac:dyDescent="0.3">
      <c r="C880" s="189"/>
      <c r="E880" s="189"/>
      <c r="G880" s="189"/>
      <c r="I880" s="189"/>
    </row>
    <row r="881" spans="3:9" x14ac:dyDescent="0.3">
      <c r="C881" s="189"/>
      <c r="E881" s="189"/>
      <c r="G881" s="189"/>
      <c r="I881" s="189"/>
    </row>
    <row r="882" spans="3:9" x14ac:dyDescent="0.3">
      <c r="C882" s="189"/>
      <c r="E882" s="189"/>
      <c r="G882" s="189"/>
      <c r="I882" s="189"/>
    </row>
    <row r="883" spans="3:9" x14ac:dyDescent="0.3">
      <c r="C883" s="189"/>
      <c r="E883" s="189"/>
      <c r="G883" s="189"/>
      <c r="I883" s="189"/>
    </row>
    <row r="884" spans="3:9" x14ac:dyDescent="0.3">
      <c r="C884" s="189"/>
      <c r="E884" s="189"/>
      <c r="G884" s="189"/>
      <c r="I884" s="189"/>
    </row>
    <row r="885" spans="3:9" x14ac:dyDescent="0.3">
      <c r="C885" s="189"/>
      <c r="E885" s="189"/>
      <c r="G885" s="189"/>
      <c r="I885" s="189"/>
    </row>
    <row r="886" spans="3:9" x14ac:dyDescent="0.3">
      <c r="C886" s="189"/>
      <c r="E886" s="189"/>
      <c r="G886" s="189"/>
      <c r="I886" s="189"/>
    </row>
    <row r="887" spans="3:9" x14ac:dyDescent="0.3">
      <c r="C887" s="189"/>
      <c r="E887" s="189"/>
      <c r="G887" s="189"/>
      <c r="I887" s="189"/>
    </row>
    <row r="888" spans="3:9" x14ac:dyDescent="0.3">
      <c r="C888" s="189"/>
      <c r="E888" s="189"/>
      <c r="G888" s="189"/>
      <c r="I888" s="189"/>
    </row>
    <row r="889" spans="3:9" x14ac:dyDescent="0.3">
      <c r="C889" s="189"/>
      <c r="E889" s="189"/>
      <c r="G889" s="189"/>
      <c r="I889" s="189"/>
    </row>
    <row r="890" spans="3:9" x14ac:dyDescent="0.3">
      <c r="C890" s="189"/>
      <c r="E890" s="189"/>
      <c r="G890" s="189"/>
      <c r="I890" s="189"/>
    </row>
    <row r="891" spans="3:9" x14ac:dyDescent="0.3">
      <c r="C891" s="189"/>
      <c r="E891" s="189"/>
      <c r="G891" s="189"/>
      <c r="I891" s="189"/>
    </row>
    <row r="892" spans="3:9" x14ac:dyDescent="0.3">
      <c r="C892" s="189"/>
      <c r="E892" s="189"/>
      <c r="G892" s="189"/>
      <c r="I892" s="189"/>
    </row>
    <row r="893" spans="3:9" x14ac:dyDescent="0.3">
      <c r="C893" s="189"/>
      <c r="E893" s="189"/>
      <c r="G893" s="189"/>
      <c r="I893" s="189"/>
    </row>
    <row r="894" spans="3:9" x14ac:dyDescent="0.3">
      <c r="C894" s="189"/>
      <c r="E894" s="189"/>
      <c r="G894" s="189"/>
      <c r="I894" s="189"/>
    </row>
    <row r="895" spans="3:9" x14ac:dyDescent="0.3">
      <c r="C895" s="189"/>
      <c r="E895" s="189"/>
      <c r="G895" s="189"/>
      <c r="I895" s="189"/>
    </row>
    <row r="896" spans="3:9" x14ac:dyDescent="0.3">
      <c r="C896" s="189"/>
      <c r="E896" s="189"/>
      <c r="G896" s="189"/>
      <c r="I896" s="189"/>
    </row>
    <row r="897" spans="3:9" x14ac:dyDescent="0.3">
      <c r="C897" s="189"/>
      <c r="E897" s="189"/>
      <c r="G897" s="189"/>
      <c r="I897" s="189"/>
    </row>
    <row r="898" spans="3:9" x14ac:dyDescent="0.3">
      <c r="C898" s="189"/>
      <c r="E898" s="189"/>
      <c r="G898" s="189"/>
      <c r="I898" s="189"/>
    </row>
    <row r="899" spans="3:9" x14ac:dyDescent="0.3">
      <c r="C899" s="189"/>
      <c r="E899" s="189"/>
      <c r="G899" s="189"/>
      <c r="I899" s="189"/>
    </row>
    <row r="900" spans="3:9" x14ac:dyDescent="0.3">
      <c r="C900" s="189"/>
      <c r="E900" s="189"/>
      <c r="G900" s="189"/>
      <c r="I900" s="189"/>
    </row>
    <row r="901" spans="3:9" x14ac:dyDescent="0.3">
      <c r="C901" s="189"/>
      <c r="E901" s="189"/>
      <c r="G901" s="189"/>
      <c r="I901" s="189"/>
    </row>
    <row r="902" spans="3:9" x14ac:dyDescent="0.3">
      <c r="C902" s="189"/>
      <c r="E902" s="189"/>
      <c r="G902" s="189"/>
      <c r="I902" s="189"/>
    </row>
    <row r="903" spans="3:9" x14ac:dyDescent="0.3">
      <c r="C903" s="189"/>
      <c r="E903" s="189"/>
      <c r="G903" s="189"/>
      <c r="I903" s="189"/>
    </row>
    <row r="904" spans="3:9" x14ac:dyDescent="0.3">
      <c r="C904" s="189"/>
      <c r="E904" s="189"/>
      <c r="G904" s="189"/>
      <c r="I904" s="189"/>
    </row>
    <row r="905" spans="3:9" x14ac:dyDescent="0.3">
      <c r="C905" s="189"/>
      <c r="E905" s="189"/>
      <c r="G905" s="189"/>
      <c r="I905" s="189"/>
    </row>
    <row r="906" spans="3:9" x14ac:dyDescent="0.3">
      <c r="C906" s="189"/>
      <c r="E906" s="189"/>
      <c r="G906" s="189"/>
      <c r="I906" s="189"/>
    </row>
    <row r="907" spans="3:9" x14ac:dyDescent="0.3">
      <c r="C907" s="189"/>
      <c r="E907" s="189"/>
      <c r="G907" s="189"/>
      <c r="I907" s="189"/>
    </row>
    <row r="908" spans="3:9" x14ac:dyDescent="0.3">
      <c r="C908" s="189"/>
      <c r="E908" s="189"/>
      <c r="G908" s="189"/>
      <c r="I908" s="189"/>
    </row>
    <row r="909" spans="3:9" x14ac:dyDescent="0.3">
      <c r="C909" s="189"/>
      <c r="E909" s="189"/>
      <c r="G909" s="189"/>
      <c r="I909" s="189"/>
    </row>
    <row r="910" spans="3:9" x14ac:dyDescent="0.3">
      <c r="C910" s="189"/>
      <c r="E910" s="189"/>
      <c r="G910" s="189"/>
      <c r="I910" s="189"/>
    </row>
    <row r="911" spans="3:9" x14ac:dyDescent="0.3">
      <c r="C911" s="189"/>
      <c r="E911" s="189"/>
      <c r="G911" s="189"/>
      <c r="I911" s="189"/>
    </row>
    <row r="912" spans="3:9" x14ac:dyDescent="0.3">
      <c r="C912" s="189"/>
      <c r="E912" s="189"/>
      <c r="G912" s="189"/>
      <c r="I912" s="189"/>
    </row>
    <row r="913" spans="3:9" x14ac:dyDescent="0.3">
      <c r="C913" s="189"/>
      <c r="E913" s="189"/>
      <c r="G913" s="189"/>
      <c r="I913" s="189"/>
    </row>
    <row r="914" spans="3:9" x14ac:dyDescent="0.3">
      <c r="C914" s="189"/>
      <c r="E914" s="189"/>
      <c r="G914" s="189"/>
      <c r="I914" s="189"/>
    </row>
    <row r="915" spans="3:9" x14ac:dyDescent="0.3">
      <c r="C915" s="189"/>
      <c r="E915" s="189"/>
      <c r="G915" s="189"/>
      <c r="I915" s="189"/>
    </row>
    <row r="916" spans="3:9" x14ac:dyDescent="0.3">
      <c r="C916" s="189"/>
      <c r="E916" s="189"/>
      <c r="G916" s="189"/>
      <c r="I916" s="189"/>
    </row>
    <row r="917" spans="3:9" x14ac:dyDescent="0.3">
      <c r="C917" s="189"/>
      <c r="E917" s="189"/>
      <c r="G917" s="189"/>
      <c r="I917" s="189"/>
    </row>
    <row r="918" spans="3:9" x14ac:dyDescent="0.3">
      <c r="C918" s="189"/>
      <c r="E918" s="189"/>
      <c r="G918" s="189"/>
      <c r="I918" s="189"/>
    </row>
    <row r="919" spans="3:9" x14ac:dyDescent="0.3">
      <c r="C919" s="189"/>
      <c r="E919" s="189"/>
      <c r="G919" s="189"/>
      <c r="I919" s="189"/>
    </row>
    <row r="920" spans="3:9" x14ac:dyDescent="0.3">
      <c r="C920" s="189"/>
      <c r="E920" s="189"/>
      <c r="G920" s="189"/>
      <c r="I920" s="189"/>
    </row>
    <row r="921" spans="3:9" x14ac:dyDescent="0.3">
      <c r="C921" s="189"/>
      <c r="E921" s="189"/>
      <c r="G921" s="189"/>
      <c r="I921" s="189"/>
    </row>
    <row r="922" spans="3:9" x14ac:dyDescent="0.3">
      <c r="C922" s="189"/>
      <c r="E922" s="189"/>
      <c r="G922" s="189"/>
      <c r="I922" s="189"/>
    </row>
    <row r="923" spans="3:9" x14ac:dyDescent="0.3">
      <c r="C923" s="189"/>
      <c r="E923" s="189"/>
      <c r="G923" s="189"/>
      <c r="I923" s="189"/>
    </row>
    <row r="924" spans="3:9" x14ac:dyDescent="0.3">
      <c r="C924" s="189"/>
      <c r="E924" s="189"/>
      <c r="G924" s="189"/>
      <c r="I924" s="189"/>
    </row>
    <row r="925" spans="3:9" x14ac:dyDescent="0.3">
      <c r="C925" s="189"/>
      <c r="E925" s="189"/>
      <c r="G925" s="189"/>
      <c r="I925" s="189"/>
    </row>
    <row r="926" spans="3:9" x14ac:dyDescent="0.3">
      <c r="C926" s="189"/>
      <c r="E926" s="189"/>
      <c r="G926" s="189"/>
      <c r="I926" s="189"/>
    </row>
    <row r="927" spans="3:9" x14ac:dyDescent="0.3">
      <c r="C927" s="189"/>
      <c r="E927" s="189"/>
      <c r="G927" s="189"/>
      <c r="I927" s="189"/>
    </row>
    <row r="928" spans="3:9" x14ac:dyDescent="0.3">
      <c r="C928" s="189"/>
      <c r="E928" s="189"/>
      <c r="G928" s="189"/>
      <c r="I928" s="189"/>
    </row>
    <row r="929" spans="3:9" x14ac:dyDescent="0.3">
      <c r="C929" s="189"/>
      <c r="E929" s="189"/>
      <c r="G929" s="189"/>
      <c r="I929" s="189"/>
    </row>
    <row r="930" spans="3:9" x14ac:dyDescent="0.3">
      <c r="C930" s="189"/>
      <c r="E930" s="189"/>
      <c r="G930" s="189"/>
      <c r="I930" s="189"/>
    </row>
    <row r="931" spans="3:9" x14ac:dyDescent="0.3">
      <c r="C931" s="189"/>
      <c r="E931" s="189"/>
      <c r="G931" s="189"/>
      <c r="I931" s="189"/>
    </row>
    <row r="932" spans="3:9" x14ac:dyDescent="0.3">
      <c r="C932" s="189"/>
      <c r="E932" s="189"/>
      <c r="G932" s="189"/>
      <c r="I932" s="189"/>
    </row>
    <row r="933" spans="3:9" x14ac:dyDescent="0.3">
      <c r="C933" s="189"/>
      <c r="E933" s="189"/>
      <c r="G933" s="189"/>
      <c r="I933" s="189"/>
    </row>
    <row r="934" spans="3:9" x14ac:dyDescent="0.3">
      <c r="C934" s="189"/>
      <c r="E934" s="189"/>
      <c r="G934" s="189"/>
      <c r="I934" s="189"/>
    </row>
    <row r="935" spans="3:9" x14ac:dyDescent="0.3">
      <c r="C935" s="189"/>
      <c r="E935" s="189"/>
      <c r="G935" s="189"/>
      <c r="I935" s="189"/>
    </row>
    <row r="936" spans="3:9" x14ac:dyDescent="0.3">
      <c r="C936" s="189"/>
      <c r="E936" s="189"/>
      <c r="G936" s="189"/>
      <c r="I936" s="189"/>
    </row>
    <row r="937" spans="3:9" x14ac:dyDescent="0.3">
      <c r="C937" s="189"/>
      <c r="E937" s="189"/>
      <c r="G937" s="189"/>
      <c r="I937" s="189"/>
    </row>
    <row r="938" spans="3:9" x14ac:dyDescent="0.3">
      <c r="C938" s="189"/>
      <c r="E938" s="189"/>
      <c r="G938" s="189"/>
      <c r="I938" s="189"/>
    </row>
    <row r="939" spans="3:9" x14ac:dyDescent="0.3">
      <c r="C939" s="189"/>
      <c r="E939" s="189"/>
      <c r="G939" s="189"/>
      <c r="I939" s="189"/>
    </row>
    <row r="940" spans="3:9" x14ac:dyDescent="0.3">
      <c r="C940" s="189"/>
      <c r="E940" s="189"/>
      <c r="G940" s="189"/>
      <c r="I940" s="189"/>
    </row>
    <row r="941" spans="3:9" x14ac:dyDescent="0.3">
      <c r="C941" s="189"/>
      <c r="E941" s="189"/>
      <c r="G941" s="189"/>
      <c r="I941" s="189"/>
    </row>
    <row r="942" spans="3:9" x14ac:dyDescent="0.3">
      <c r="C942" s="189"/>
      <c r="E942" s="189"/>
      <c r="G942" s="189"/>
      <c r="I942" s="189"/>
    </row>
    <row r="943" spans="3:9" x14ac:dyDescent="0.3">
      <c r="C943" s="189"/>
      <c r="E943" s="189"/>
      <c r="G943" s="189"/>
      <c r="I943" s="189"/>
    </row>
    <row r="944" spans="3:9" x14ac:dyDescent="0.3">
      <c r="C944" s="189"/>
      <c r="E944" s="189"/>
      <c r="G944" s="189"/>
      <c r="I944" s="189"/>
    </row>
    <row r="945" spans="3:9" x14ac:dyDescent="0.3">
      <c r="C945" s="189"/>
      <c r="E945" s="189"/>
      <c r="G945" s="189"/>
      <c r="I945" s="189"/>
    </row>
    <row r="946" spans="3:9" x14ac:dyDescent="0.3">
      <c r="C946" s="189"/>
      <c r="E946" s="189"/>
      <c r="G946" s="189"/>
      <c r="I946" s="189"/>
    </row>
    <row r="947" spans="3:9" x14ac:dyDescent="0.3">
      <c r="C947" s="189"/>
      <c r="E947" s="189"/>
      <c r="G947" s="189"/>
      <c r="I947" s="189"/>
    </row>
    <row r="948" spans="3:9" x14ac:dyDescent="0.3">
      <c r="C948" s="189"/>
      <c r="E948" s="189"/>
      <c r="G948" s="189"/>
      <c r="I948" s="189"/>
    </row>
    <row r="949" spans="3:9" x14ac:dyDescent="0.3">
      <c r="C949" s="189"/>
      <c r="E949" s="189"/>
      <c r="G949" s="189"/>
      <c r="I949" s="189"/>
    </row>
    <row r="950" spans="3:9" x14ac:dyDescent="0.3">
      <c r="C950" s="189"/>
      <c r="E950" s="189"/>
      <c r="G950" s="189"/>
      <c r="I950" s="189"/>
    </row>
    <row r="951" spans="3:9" x14ac:dyDescent="0.3">
      <c r="C951" s="189"/>
      <c r="E951" s="189"/>
      <c r="G951" s="189"/>
      <c r="I951" s="189"/>
    </row>
    <row r="952" spans="3:9" x14ac:dyDescent="0.3">
      <c r="C952" s="189"/>
      <c r="E952" s="189"/>
      <c r="G952" s="189"/>
      <c r="I952" s="189"/>
    </row>
    <row r="953" spans="3:9" x14ac:dyDescent="0.3">
      <c r="C953" s="189"/>
      <c r="E953" s="189"/>
      <c r="G953" s="189"/>
      <c r="I953" s="189"/>
    </row>
    <row r="954" spans="3:9" x14ac:dyDescent="0.3">
      <c r="C954" s="189"/>
      <c r="E954" s="189"/>
      <c r="G954" s="189"/>
      <c r="I954" s="189"/>
    </row>
    <row r="955" spans="3:9" x14ac:dyDescent="0.3">
      <c r="C955" s="189"/>
      <c r="E955" s="189"/>
      <c r="G955" s="189"/>
      <c r="I955" s="189"/>
    </row>
    <row r="956" spans="3:9" x14ac:dyDescent="0.3">
      <c r="C956" s="189"/>
      <c r="E956" s="189"/>
      <c r="G956" s="189"/>
      <c r="I956" s="189"/>
    </row>
    <row r="957" spans="3:9" x14ac:dyDescent="0.3">
      <c r="C957" s="189"/>
      <c r="E957" s="189"/>
      <c r="G957" s="189"/>
      <c r="I957" s="189"/>
    </row>
    <row r="958" spans="3:9" x14ac:dyDescent="0.3">
      <c r="C958" s="189"/>
      <c r="E958" s="189"/>
      <c r="G958" s="189"/>
      <c r="I958" s="189"/>
    </row>
    <row r="959" spans="3:9" x14ac:dyDescent="0.3">
      <c r="C959" s="189"/>
      <c r="E959" s="189"/>
      <c r="G959" s="189"/>
      <c r="I959" s="189"/>
    </row>
    <row r="960" spans="3:9" x14ac:dyDescent="0.3">
      <c r="C960" s="189"/>
      <c r="E960" s="189"/>
      <c r="G960" s="189"/>
      <c r="I960" s="189"/>
    </row>
    <row r="961" spans="3:9" x14ac:dyDescent="0.3">
      <c r="C961" s="189"/>
      <c r="E961" s="189"/>
      <c r="G961" s="189"/>
      <c r="I961" s="189"/>
    </row>
    <row r="962" spans="3:9" x14ac:dyDescent="0.3">
      <c r="C962" s="189"/>
      <c r="E962" s="189"/>
      <c r="G962" s="189"/>
      <c r="I962" s="189"/>
    </row>
    <row r="963" spans="3:9" x14ac:dyDescent="0.3">
      <c r="C963" s="189"/>
      <c r="E963" s="189"/>
      <c r="G963" s="189"/>
      <c r="I963" s="189"/>
    </row>
    <row r="964" spans="3:9" x14ac:dyDescent="0.3">
      <c r="C964" s="189"/>
      <c r="E964" s="189"/>
      <c r="G964" s="189"/>
      <c r="I964" s="189"/>
    </row>
    <row r="965" spans="3:9" x14ac:dyDescent="0.3">
      <c r="C965" s="189"/>
      <c r="E965" s="189"/>
      <c r="G965" s="189"/>
      <c r="I965" s="189"/>
    </row>
    <row r="966" spans="3:9" x14ac:dyDescent="0.3">
      <c r="C966" s="189"/>
      <c r="E966" s="189"/>
      <c r="G966" s="189"/>
      <c r="I966" s="189"/>
    </row>
    <row r="967" spans="3:9" x14ac:dyDescent="0.3">
      <c r="C967" s="189"/>
      <c r="E967" s="189"/>
      <c r="G967" s="189"/>
      <c r="I967" s="189"/>
    </row>
    <row r="968" spans="3:9" x14ac:dyDescent="0.3">
      <c r="C968" s="189"/>
      <c r="E968" s="189"/>
      <c r="G968" s="189"/>
      <c r="I968" s="189"/>
    </row>
    <row r="969" spans="3:9" x14ac:dyDescent="0.3">
      <c r="C969" s="189"/>
      <c r="E969" s="189"/>
      <c r="G969" s="189"/>
      <c r="I969" s="189"/>
    </row>
    <row r="970" spans="3:9" x14ac:dyDescent="0.3">
      <c r="C970" s="189"/>
      <c r="E970" s="189"/>
      <c r="G970" s="189"/>
      <c r="I970" s="189"/>
    </row>
    <row r="971" spans="3:9" x14ac:dyDescent="0.3">
      <c r="C971" s="189"/>
      <c r="E971" s="189"/>
      <c r="G971" s="189"/>
      <c r="I971" s="189"/>
    </row>
    <row r="972" spans="3:9" x14ac:dyDescent="0.3">
      <c r="C972" s="189"/>
      <c r="E972" s="189"/>
      <c r="G972" s="189"/>
      <c r="I972" s="189"/>
    </row>
    <row r="973" spans="3:9" x14ac:dyDescent="0.3">
      <c r="C973" s="189"/>
      <c r="E973" s="189"/>
      <c r="G973" s="189"/>
      <c r="I973" s="189"/>
    </row>
    <row r="974" spans="3:9" x14ac:dyDescent="0.3">
      <c r="C974" s="189"/>
      <c r="E974" s="189"/>
      <c r="G974" s="189"/>
      <c r="I974" s="189"/>
    </row>
    <row r="975" spans="3:9" x14ac:dyDescent="0.3">
      <c r="C975" s="189"/>
      <c r="E975" s="189"/>
      <c r="G975" s="189"/>
      <c r="I975" s="189"/>
    </row>
    <row r="976" spans="3:9" x14ac:dyDescent="0.3">
      <c r="C976" s="189"/>
      <c r="E976" s="189"/>
      <c r="G976" s="189"/>
      <c r="I976" s="189"/>
    </row>
    <row r="977" spans="3:9" x14ac:dyDescent="0.3">
      <c r="C977" s="189"/>
      <c r="E977" s="189"/>
      <c r="G977" s="189"/>
      <c r="I977" s="189"/>
    </row>
    <row r="978" spans="3:9" x14ac:dyDescent="0.3">
      <c r="C978" s="189"/>
      <c r="E978" s="189"/>
      <c r="G978" s="189"/>
      <c r="I978" s="189"/>
    </row>
    <row r="979" spans="3:9" x14ac:dyDescent="0.3">
      <c r="C979" s="189"/>
      <c r="E979" s="189"/>
      <c r="G979" s="189"/>
      <c r="I979" s="189"/>
    </row>
    <row r="980" spans="3:9" x14ac:dyDescent="0.3">
      <c r="C980" s="189"/>
      <c r="E980" s="189"/>
      <c r="G980" s="189"/>
      <c r="I980" s="189"/>
    </row>
    <row r="981" spans="3:9" x14ac:dyDescent="0.3">
      <c r="C981" s="189"/>
      <c r="E981" s="189"/>
      <c r="G981" s="189"/>
      <c r="I981" s="189"/>
    </row>
    <row r="982" spans="3:9" x14ac:dyDescent="0.3">
      <c r="C982" s="189"/>
      <c r="E982" s="189"/>
      <c r="G982" s="189"/>
      <c r="I982" s="189"/>
    </row>
    <row r="983" spans="3:9" x14ac:dyDescent="0.3">
      <c r="C983" s="189"/>
      <c r="E983" s="189"/>
      <c r="G983" s="189"/>
      <c r="I983" s="189"/>
    </row>
    <row r="984" spans="3:9" x14ac:dyDescent="0.3">
      <c r="C984" s="189"/>
      <c r="E984" s="189"/>
      <c r="G984" s="189"/>
      <c r="I984" s="189"/>
    </row>
    <row r="985" spans="3:9" x14ac:dyDescent="0.3">
      <c r="C985" s="189"/>
      <c r="E985" s="189"/>
      <c r="G985" s="189"/>
      <c r="I985" s="189"/>
    </row>
    <row r="986" spans="3:9" x14ac:dyDescent="0.3">
      <c r="C986" s="189"/>
      <c r="E986" s="189"/>
      <c r="G986" s="189"/>
      <c r="I986" s="189"/>
    </row>
    <row r="987" spans="3:9" x14ac:dyDescent="0.3">
      <c r="C987" s="189"/>
      <c r="E987" s="189"/>
      <c r="G987" s="189"/>
      <c r="I987" s="189"/>
    </row>
    <row r="988" spans="3:9" x14ac:dyDescent="0.3">
      <c r="C988" s="189"/>
      <c r="E988" s="189"/>
      <c r="G988" s="189"/>
      <c r="I988" s="189"/>
    </row>
    <row r="989" spans="3:9" x14ac:dyDescent="0.3">
      <c r="C989" s="189"/>
      <c r="E989" s="189"/>
      <c r="G989" s="189"/>
      <c r="I989" s="189"/>
    </row>
    <row r="990" spans="3:9" x14ac:dyDescent="0.3">
      <c r="C990" s="189"/>
      <c r="E990" s="189"/>
      <c r="G990" s="189"/>
      <c r="I990" s="189"/>
    </row>
    <row r="991" spans="3:9" x14ac:dyDescent="0.3">
      <c r="C991" s="189"/>
      <c r="E991" s="189"/>
      <c r="G991" s="189"/>
      <c r="I991" s="189"/>
    </row>
    <row r="992" spans="3:9" x14ac:dyDescent="0.3">
      <c r="C992" s="189"/>
      <c r="E992" s="189"/>
      <c r="G992" s="189"/>
      <c r="I992" s="189"/>
    </row>
    <row r="993" spans="3:9" x14ac:dyDescent="0.3">
      <c r="C993" s="189"/>
      <c r="E993" s="189"/>
      <c r="G993" s="189"/>
      <c r="I993" s="189"/>
    </row>
    <row r="994" spans="3:9" x14ac:dyDescent="0.3">
      <c r="C994" s="189"/>
      <c r="E994" s="189"/>
      <c r="G994" s="189"/>
      <c r="I994" s="189"/>
    </row>
    <row r="995" spans="3:9" x14ac:dyDescent="0.3">
      <c r="C995" s="189"/>
      <c r="E995" s="189"/>
      <c r="G995" s="189"/>
      <c r="I995" s="189"/>
    </row>
    <row r="996" spans="3:9" x14ac:dyDescent="0.3">
      <c r="C996" s="189"/>
      <c r="E996" s="189"/>
      <c r="G996" s="189"/>
      <c r="I996" s="189"/>
    </row>
    <row r="997" spans="3:9" x14ac:dyDescent="0.3">
      <c r="C997" s="189"/>
      <c r="E997" s="189"/>
      <c r="G997" s="189"/>
      <c r="I997" s="189"/>
    </row>
    <row r="998" spans="3:9" x14ac:dyDescent="0.3">
      <c r="C998" s="189"/>
      <c r="E998" s="189"/>
      <c r="G998" s="189"/>
      <c r="I998" s="189"/>
    </row>
    <row r="999" spans="3:9" x14ac:dyDescent="0.3">
      <c r="C999" s="189"/>
      <c r="E999" s="189"/>
      <c r="G999" s="189"/>
      <c r="I999" s="189"/>
    </row>
    <row r="1000" spans="3:9" x14ac:dyDescent="0.3">
      <c r="C1000" s="189"/>
      <c r="E1000" s="189"/>
      <c r="G1000" s="189"/>
      <c r="I1000" s="189"/>
    </row>
    <row r="1001" spans="3:9" x14ac:dyDescent="0.3">
      <c r="C1001" s="189"/>
      <c r="E1001" s="189"/>
      <c r="G1001" s="189"/>
      <c r="I1001" s="189"/>
    </row>
    <row r="1002" spans="3:9" x14ac:dyDescent="0.3">
      <c r="C1002" s="189"/>
      <c r="E1002" s="189"/>
      <c r="G1002" s="189"/>
      <c r="I1002" s="189"/>
    </row>
    <row r="1003" spans="3:9" x14ac:dyDescent="0.3">
      <c r="C1003" s="189"/>
      <c r="E1003" s="189"/>
      <c r="G1003" s="189"/>
      <c r="I1003" s="189"/>
    </row>
    <row r="1004" spans="3:9" x14ac:dyDescent="0.3">
      <c r="C1004" s="189"/>
      <c r="E1004" s="189"/>
      <c r="G1004" s="189"/>
      <c r="I1004" s="189"/>
    </row>
    <row r="1005" spans="3:9" x14ac:dyDescent="0.3">
      <c r="C1005" s="189"/>
      <c r="E1005" s="189"/>
      <c r="G1005" s="189"/>
      <c r="I1005" s="189"/>
    </row>
    <row r="1006" spans="3:9" x14ac:dyDescent="0.3">
      <c r="C1006" s="189"/>
      <c r="E1006" s="189"/>
      <c r="G1006" s="189"/>
      <c r="I1006" s="189"/>
    </row>
    <row r="1007" spans="3:9" x14ac:dyDescent="0.3">
      <c r="C1007" s="189"/>
      <c r="E1007" s="189"/>
      <c r="G1007" s="189"/>
      <c r="I1007" s="189"/>
    </row>
    <row r="1008" spans="3:9" x14ac:dyDescent="0.3">
      <c r="C1008" s="189"/>
      <c r="E1008" s="189"/>
      <c r="G1008" s="189"/>
      <c r="I1008" s="189"/>
    </row>
    <row r="1009" spans="3:9" x14ac:dyDescent="0.3">
      <c r="C1009" s="189"/>
      <c r="E1009" s="189"/>
      <c r="G1009" s="189"/>
      <c r="I1009" s="189"/>
    </row>
    <row r="1010" spans="3:9" x14ac:dyDescent="0.3">
      <c r="C1010" s="189"/>
      <c r="E1010" s="189"/>
      <c r="G1010" s="189"/>
      <c r="I1010" s="189"/>
    </row>
    <row r="1011" spans="3:9" x14ac:dyDescent="0.3">
      <c r="C1011" s="189"/>
      <c r="E1011" s="189"/>
      <c r="G1011" s="189"/>
      <c r="I1011" s="189"/>
    </row>
    <row r="1012" spans="3:9" x14ac:dyDescent="0.3">
      <c r="C1012" s="189"/>
      <c r="E1012" s="189"/>
      <c r="G1012" s="189"/>
      <c r="I1012" s="189"/>
    </row>
    <row r="1013" spans="3:9" x14ac:dyDescent="0.3">
      <c r="C1013" s="189"/>
      <c r="E1013" s="189"/>
      <c r="G1013" s="189"/>
      <c r="I1013" s="189"/>
    </row>
    <row r="1014" spans="3:9" x14ac:dyDescent="0.3">
      <c r="C1014" s="189"/>
      <c r="E1014" s="189"/>
      <c r="G1014" s="189"/>
      <c r="I1014" s="189"/>
    </row>
    <row r="1015" spans="3:9" x14ac:dyDescent="0.3">
      <c r="C1015" s="189"/>
      <c r="E1015" s="189"/>
      <c r="G1015" s="189"/>
      <c r="I1015" s="189"/>
    </row>
    <row r="1016" spans="3:9" x14ac:dyDescent="0.3">
      <c r="C1016" s="189"/>
      <c r="E1016" s="189"/>
      <c r="G1016" s="189"/>
      <c r="I1016" s="189"/>
    </row>
    <row r="1017" spans="3:9" x14ac:dyDescent="0.3">
      <c r="C1017" s="189"/>
      <c r="E1017" s="189"/>
      <c r="G1017" s="189"/>
      <c r="I1017" s="189"/>
    </row>
    <row r="1018" spans="3:9" x14ac:dyDescent="0.3">
      <c r="C1018" s="189"/>
      <c r="E1018" s="189"/>
      <c r="G1018" s="189"/>
      <c r="I1018" s="189"/>
    </row>
    <row r="1019" spans="3:9" x14ac:dyDescent="0.3">
      <c r="C1019" s="189"/>
      <c r="E1019" s="189"/>
      <c r="G1019" s="189"/>
      <c r="I1019" s="189"/>
    </row>
    <row r="1020" spans="3:9" x14ac:dyDescent="0.3">
      <c r="C1020" s="189"/>
      <c r="E1020" s="189"/>
      <c r="G1020" s="189"/>
      <c r="I1020" s="189"/>
    </row>
    <row r="1021" spans="3:9" x14ac:dyDescent="0.3">
      <c r="C1021" s="189"/>
      <c r="E1021" s="189"/>
      <c r="G1021" s="189"/>
      <c r="I1021" s="189"/>
    </row>
    <row r="1022" spans="3:9" x14ac:dyDescent="0.3">
      <c r="C1022" s="189"/>
      <c r="E1022" s="189"/>
      <c r="G1022" s="189"/>
      <c r="I1022" s="189"/>
    </row>
    <row r="1023" spans="3:9" x14ac:dyDescent="0.3">
      <c r="C1023" s="189"/>
      <c r="E1023" s="189"/>
      <c r="G1023" s="189"/>
      <c r="I1023" s="189"/>
    </row>
    <row r="1024" spans="3:9" x14ac:dyDescent="0.3">
      <c r="C1024" s="189"/>
      <c r="E1024" s="189"/>
      <c r="G1024" s="189"/>
      <c r="I1024" s="189"/>
    </row>
    <row r="1025" spans="3:9" x14ac:dyDescent="0.3">
      <c r="C1025" s="189"/>
      <c r="E1025" s="189"/>
      <c r="G1025" s="189"/>
      <c r="I1025" s="189"/>
    </row>
    <row r="1026" spans="3:9" x14ac:dyDescent="0.3">
      <c r="C1026" s="189"/>
      <c r="E1026" s="189"/>
      <c r="G1026" s="189"/>
      <c r="I1026" s="189"/>
    </row>
    <row r="1027" spans="3:9" x14ac:dyDescent="0.3">
      <c r="C1027" s="189"/>
      <c r="E1027" s="189"/>
      <c r="G1027" s="189"/>
      <c r="I1027" s="189"/>
    </row>
    <row r="1028" spans="3:9" x14ac:dyDescent="0.3">
      <c r="C1028" s="189"/>
      <c r="E1028" s="189"/>
      <c r="G1028" s="189"/>
      <c r="I1028" s="189"/>
    </row>
    <row r="1029" spans="3:9" x14ac:dyDescent="0.3">
      <c r="C1029" s="189"/>
      <c r="E1029" s="189"/>
      <c r="G1029" s="189"/>
      <c r="I1029" s="189"/>
    </row>
    <row r="1030" spans="3:9" x14ac:dyDescent="0.3">
      <c r="C1030" s="189"/>
      <c r="E1030" s="189"/>
      <c r="G1030" s="189"/>
      <c r="I1030" s="189"/>
    </row>
    <row r="1031" spans="3:9" x14ac:dyDescent="0.3">
      <c r="C1031" s="189"/>
      <c r="E1031" s="189"/>
      <c r="G1031" s="189"/>
      <c r="I1031" s="189"/>
    </row>
    <row r="1032" spans="3:9" x14ac:dyDescent="0.3">
      <c r="C1032" s="189"/>
      <c r="E1032" s="189"/>
      <c r="G1032" s="189"/>
      <c r="I1032" s="189"/>
    </row>
    <row r="1033" spans="3:9" x14ac:dyDescent="0.3">
      <c r="C1033" s="189"/>
      <c r="E1033" s="189"/>
      <c r="G1033" s="189"/>
      <c r="I1033" s="189"/>
    </row>
    <row r="1034" spans="3:9" x14ac:dyDescent="0.3">
      <c r="C1034" s="189"/>
      <c r="E1034" s="189"/>
      <c r="G1034" s="189"/>
      <c r="I1034" s="189"/>
    </row>
    <row r="1035" spans="3:9" x14ac:dyDescent="0.3">
      <c r="C1035" s="189"/>
      <c r="E1035" s="189"/>
      <c r="G1035" s="189"/>
      <c r="I1035" s="189"/>
    </row>
    <row r="1036" spans="3:9" x14ac:dyDescent="0.3">
      <c r="C1036" s="189"/>
      <c r="E1036" s="189"/>
      <c r="G1036" s="189"/>
      <c r="I1036" s="189"/>
    </row>
    <row r="1037" spans="3:9" x14ac:dyDescent="0.3">
      <c r="C1037" s="189"/>
      <c r="E1037" s="189"/>
      <c r="G1037" s="189"/>
      <c r="I1037" s="189"/>
    </row>
    <row r="1038" spans="3:9" x14ac:dyDescent="0.3">
      <c r="C1038" s="189"/>
      <c r="E1038" s="189"/>
      <c r="G1038" s="189"/>
      <c r="I1038" s="189"/>
    </row>
    <row r="1039" spans="3:9" x14ac:dyDescent="0.3">
      <c r="C1039" s="189"/>
      <c r="E1039" s="189"/>
      <c r="G1039" s="189"/>
      <c r="I1039" s="189"/>
    </row>
    <row r="1040" spans="3:9" x14ac:dyDescent="0.3">
      <c r="C1040" s="189"/>
      <c r="E1040" s="189"/>
      <c r="G1040" s="189"/>
      <c r="I1040" s="189"/>
    </row>
    <row r="1041" spans="3:9" x14ac:dyDescent="0.3">
      <c r="C1041" s="189"/>
      <c r="E1041" s="189"/>
      <c r="G1041" s="189"/>
      <c r="I1041" s="189"/>
    </row>
    <row r="1042" spans="3:9" x14ac:dyDescent="0.3">
      <c r="C1042" s="189"/>
      <c r="E1042" s="189"/>
      <c r="G1042" s="189"/>
      <c r="I1042" s="189"/>
    </row>
    <row r="1043" spans="3:9" x14ac:dyDescent="0.3">
      <c r="C1043" s="189"/>
      <c r="E1043" s="189"/>
      <c r="G1043" s="189"/>
      <c r="I1043" s="189"/>
    </row>
    <row r="1044" spans="3:9" x14ac:dyDescent="0.3">
      <c r="C1044" s="189"/>
      <c r="E1044" s="189"/>
      <c r="G1044" s="189"/>
      <c r="I1044" s="189"/>
    </row>
    <row r="1045" spans="3:9" x14ac:dyDescent="0.3">
      <c r="C1045" s="189"/>
      <c r="E1045" s="189"/>
      <c r="G1045" s="189"/>
      <c r="I1045" s="189"/>
    </row>
    <row r="1046" spans="3:9" x14ac:dyDescent="0.3">
      <c r="C1046" s="189"/>
      <c r="E1046" s="189"/>
      <c r="G1046" s="189"/>
      <c r="I1046" s="189"/>
    </row>
    <row r="1047" spans="3:9" x14ac:dyDescent="0.3">
      <c r="C1047" s="189"/>
      <c r="E1047" s="189"/>
      <c r="G1047" s="189"/>
      <c r="I1047" s="189"/>
    </row>
    <row r="1048" spans="3:9" x14ac:dyDescent="0.3">
      <c r="C1048" s="189"/>
      <c r="E1048" s="189"/>
      <c r="G1048" s="189"/>
      <c r="I1048" s="189"/>
    </row>
    <row r="1049" spans="3:9" x14ac:dyDescent="0.3">
      <c r="C1049" s="189"/>
      <c r="E1049" s="189"/>
      <c r="G1049" s="189"/>
      <c r="I1049" s="189"/>
    </row>
    <row r="1050" spans="3:9" x14ac:dyDescent="0.3">
      <c r="C1050" s="189"/>
      <c r="E1050" s="189"/>
      <c r="G1050" s="189"/>
      <c r="I1050" s="189"/>
    </row>
    <row r="1051" spans="3:9" x14ac:dyDescent="0.3">
      <c r="C1051" s="189"/>
      <c r="E1051" s="189"/>
      <c r="G1051" s="189"/>
      <c r="I1051" s="189"/>
    </row>
    <row r="1052" spans="3:9" x14ac:dyDescent="0.3">
      <c r="C1052" s="189"/>
      <c r="E1052" s="189"/>
      <c r="G1052" s="189"/>
      <c r="I1052" s="189"/>
    </row>
    <row r="1053" spans="3:9" x14ac:dyDescent="0.3">
      <c r="C1053" s="189"/>
      <c r="E1053" s="189"/>
      <c r="G1053" s="189"/>
      <c r="I1053" s="189"/>
    </row>
    <row r="1054" spans="3:9" x14ac:dyDescent="0.3">
      <c r="C1054" s="189"/>
      <c r="E1054" s="189"/>
      <c r="G1054" s="189"/>
      <c r="I1054" s="189"/>
    </row>
    <row r="1055" spans="3:9" x14ac:dyDescent="0.3">
      <c r="C1055" s="189"/>
      <c r="E1055" s="189"/>
      <c r="G1055" s="189"/>
      <c r="I1055" s="189"/>
    </row>
    <row r="1056" spans="3:9" x14ac:dyDescent="0.3">
      <c r="C1056" s="189"/>
      <c r="E1056" s="189"/>
      <c r="G1056" s="189"/>
      <c r="I1056" s="189"/>
    </row>
    <row r="1057" spans="3:9" x14ac:dyDescent="0.3">
      <c r="C1057" s="189"/>
      <c r="E1057" s="189"/>
      <c r="G1057" s="189"/>
      <c r="I1057" s="189"/>
    </row>
    <row r="1058" spans="3:9" x14ac:dyDescent="0.3">
      <c r="C1058" s="189"/>
      <c r="E1058" s="189"/>
      <c r="G1058" s="189"/>
      <c r="I1058" s="189"/>
    </row>
    <row r="1059" spans="3:9" x14ac:dyDescent="0.3">
      <c r="C1059" s="189"/>
      <c r="E1059" s="189"/>
      <c r="G1059" s="189"/>
      <c r="I1059" s="189"/>
    </row>
    <row r="1060" spans="3:9" x14ac:dyDescent="0.3">
      <c r="C1060" s="189"/>
      <c r="E1060" s="189"/>
      <c r="G1060" s="189"/>
      <c r="I1060" s="189"/>
    </row>
    <row r="1061" spans="3:9" x14ac:dyDescent="0.3">
      <c r="C1061" s="189"/>
      <c r="E1061" s="189"/>
      <c r="G1061" s="189"/>
      <c r="I1061" s="189"/>
    </row>
    <row r="1062" spans="3:9" x14ac:dyDescent="0.3">
      <c r="C1062" s="189"/>
      <c r="E1062" s="189"/>
      <c r="G1062" s="189"/>
      <c r="I1062" s="189"/>
    </row>
    <row r="1063" spans="3:9" x14ac:dyDescent="0.3">
      <c r="C1063" s="189"/>
      <c r="E1063" s="189"/>
      <c r="G1063" s="189"/>
      <c r="I1063" s="189"/>
    </row>
    <row r="1064" spans="3:9" x14ac:dyDescent="0.3">
      <c r="C1064" s="189"/>
      <c r="E1064" s="189"/>
      <c r="G1064" s="189"/>
      <c r="I1064" s="189"/>
    </row>
    <row r="1065" spans="3:9" x14ac:dyDescent="0.3">
      <c r="C1065" s="189"/>
      <c r="E1065" s="189"/>
      <c r="G1065" s="189"/>
      <c r="I1065" s="189"/>
    </row>
    <row r="1066" spans="3:9" x14ac:dyDescent="0.3">
      <c r="C1066" s="189"/>
      <c r="E1066" s="189"/>
      <c r="G1066" s="189"/>
      <c r="I1066" s="189"/>
    </row>
    <row r="1067" spans="3:9" x14ac:dyDescent="0.3">
      <c r="C1067" s="189"/>
      <c r="E1067" s="189"/>
      <c r="G1067" s="189"/>
      <c r="I1067" s="189"/>
    </row>
    <row r="1068" spans="3:9" x14ac:dyDescent="0.3">
      <c r="C1068" s="189"/>
      <c r="E1068" s="189"/>
      <c r="G1068" s="189"/>
      <c r="I1068" s="189"/>
    </row>
    <row r="1069" spans="3:9" x14ac:dyDescent="0.3">
      <c r="C1069" s="189"/>
      <c r="E1069" s="189"/>
      <c r="G1069" s="189"/>
      <c r="I1069" s="189"/>
    </row>
    <row r="1070" spans="3:9" x14ac:dyDescent="0.3">
      <c r="C1070" s="189"/>
      <c r="E1070" s="189"/>
      <c r="G1070" s="189"/>
      <c r="I1070" s="189"/>
    </row>
    <row r="1071" spans="3:9" x14ac:dyDescent="0.3">
      <c r="C1071" s="189"/>
      <c r="E1071" s="189"/>
      <c r="G1071" s="189"/>
      <c r="I1071" s="189"/>
    </row>
    <row r="1072" spans="3:9" x14ac:dyDescent="0.3">
      <c r="C1072" s="189"/>
      <c r="E1072" s="189"/>
      <c r="G1072" s="189"/>
      <c r="I1072" s="189"/>
    </row>
    <row r="1073" spans="3:9" x14ac:dyDescent="0.3">
      <c r="C1073" s="189"/>
      <c r="E1073" s="189"/>
      <c r="G1073" s="189"/>
      <c r="I1073" s="189"/>
    </row>
    <row r="1074" spans="3:9" x14ac:dyDescent="0.3">
      <c r="C1074" s="189"/>
      <c r="E1074" s="189"/>
      <c r="G1074" s="189"/>
      <c r="I1074" s="189"/>
    </row>
    <row r="1075" spans="3:9" x14ac:dyDescent="0.3">
      <c r="C1075" s="189"/>
      <c r="E1075" s="189"/>
      <c r="G1075" s="189"/>
      <c r="I1075" s="189"/>
    </row>
    <row r="1076" spans="3:9" x14ac:dyDescent="0.3">
      <c r="C1076" s="189"/>
      <c r="E1076" s="189"/>
      <c r="G1076" s="189"/>
      <c r="I1076" s="189"/>
    </row>
    <row r="1077" spans="3:9" x14ac:dyDescent="0.3">
      <c r="C1077" s="189"/>
      <c r="E1077" s="189"/>
      <c r="G1077" s="189"/>
      <c r="I1077" s="189"/>
    </row>
    <row r="1078" spans="3:9" x14ac:dyDescent="0.3">
      <c r="C1078" s="189"/>
      <c r="E1078" s="189"/>
      <c r="G1078" s="189"/>
      <c r="I1078" s="189"/>
    </row>
    <row r="1079" spans="3:9" x14ac:dyDescent="0.3">
      <c r="C1079" s="189"/>
      <c r="E1079" s="189"/>
      <c r="G1079" s="189"/>
      <c r="I1079" s="189"/>
    </row>
    <row r="1080" spans="3:9" x14ac:dyDescent="0.3">
      <c r="C1080" s="189"/>
      <c r="E1080" s="189"/>
      <c r="G1080" s="189"/>
      <c r="I1080" s="189"/>
    </row>
    <row r="1081" spans="3:9" x14ac:dyDescent="0.3">
      <c r="C1081" s="189"/>
      <c r="E1081" s="189"/>
      <c r="G1081" s="189"/>
      <c r="I1081" s="189"/>
    </row>
    <row r="1082" spans="3:9" x14ac:dyDescent="0.3">
      <c r="C1082" s="189"/>
      <c r="E1082" s="189"/>
      <c r="G1082" s="189"/>
      <c r="I1082" s="189"/>
    </row>
    <row r="1083" spans="3:9" x14ac:dyDescent="0.3">
      <c r="C1083" s="189"/>
      <c r="E1083" s="189"/>
      <c r="G1083" s="189"/>
      <c r="I1083" s="189"/>
    </row>
    <row r="1084" spans="3:9" x14ac:dyDescent="0.3">
      <c r="C1084" s="189"/>
      <c r="E1084" s="189"/>
      <c r="G1084" s="189"/>
      <c r="I1084" s="189"/>
    </row>
    <row r="1085" spans="3:9" x14ac:dyDescent="0.3">
      <c r="C1085" s="189"/>
      <c r="E1085" s="189"/>
      <c r="G1085" s="189"/>
      <c r="I1085" s="189"/>
    </row>
    <row r="1086" spans="3:9" x14ac:dyDescent="0.3">
      <c r="C1086" s="189"/>
      <c r="E1086" s="189"/>
      <c r="G1086" s="189"/>
      <c r="I1086" s="189"/>
    </row>
    <row r="1087" spans="3:9" x14ac:dyDescent="0.3">
      <c r="C1087" s="189"/>
      <c r="E1087" s="189"/>
      <c r="G1087" s="189"/>
      <c r="I1087" s="189"/>
    </row>
    <row r="1088" spans="3:9" x14ac:dyDescent="0.3">
      <c r="C1088" s="189"/>
      <c r="E1088" s="189"/>
      <c r="G1088" s="189"/>
      <c r="I1088" s="189"/>
    </row>
    <row r="1089" spans="3:9" x14ac:dyDescent="0.3">
      <c r="C1089" s="189"/>
      <c r="E1089" s="189"/>
      <c r="G1089" s="189"/>
      <c r="I1089" s="189"/>
    </row>
    <row r="1090" spans="3:9" x14ac:dyDescent="0.3">
      <c r="C1090" s="189"/>
      <c r="E1090" s="189"/>
      <c r="G1090" s="189"/>
      <c r="I1090" s="189"/>
    </row>
    <row r="1091" spans="3:9" x14ac:dyDescent="0.3">
      <c r="C1091" s="189"/>
      <c r="E1091" s="189"/>
      <c r="G1091" s="189"/>
      <c r="I1091" s="189"/>
    </row>
    <row r="1092" spans="3:9" x14ac:dyDescent="0.3">
      <c r="C1092" s="189"/>
      <c r="E1092" s="189"/>
      <c r="G1092" s="189"/>
      <c r="I1092" s="189"/>
    </row>
    <row r="1093" spans="3:9" x14ac:dyDescent="0.3">
      <c r="C1093" s="189"/>
      <c r="E1093" s="189"/>
      <c r="G1093" s="189"/>
      <c r="I1093" s="189"/>
    </row>
    <row r="1094" spans="3:9" x14ac:dyDescent="0.3">
      <c r="C1094" s="189"/>
      <c r="E1094" s="189"/>
      <c r="G1094" s="189"/>
      <c r="I1094" s="189"/>
    </row>
    <row r="1095" spans="3:9" x14ac:dyDescent="0.3">
      <c r="C1095" s="189"/>
      <c r="E1095" s="189"/>
      <c r="G1095" s="189"/>
      <c r="I1095" s="189"/>
    </row>
    <row r="1096" spans="3:9" x14ac:dyDescent="0.3">
      <c r="C1096" s="189"/>
      <c r="E1096" s="189"/>
      <c r="G1096" s="189"/>
      <c r="I1096" s="189"/>
    </row>
    <row r="1097" spans="3:9" x14ac:dyDescent="0.3">
      <c r="C1097" s="189"/>
      <c r="E1097" s="189"/>
      <c r="G1097" s="189"/>
      <c r="I1097" s="189"/>
    </row>
    <row r="1098" spans="3:9" x14ac:dyDescent="0.3">
      <c r="C1098" s="189"/>
      <c r="E1098" s="189"/>
      <c r="G1098" s="189"/>
      <c r="I1098" s="189"/>
    </row>
    <row r="1099" spans="3:9" x14ac:dyDescent="0.3">
      <c r="C1099" s="189"/>
      <c r="E1099" s="189"/>
      <c r="G1099" s="189"/>
      <c r="I1099" s="189"/>
    </row>
    <row r="1100" spans="3:9" x14ac:dyDescent="0.3">
      <c r="C1100" s="189"/>
      <c r="E1100" s="189"/>
      <c r="G1100" s="189"/>
      <c r="I1100" s="189"/>
    </row>
    <row r="1101" spans="3:9" x14ac:dyDescent="0.3">
      <c r="C1101" s="189"/>
      <c r="E1101" s="189"/>
      <c r="G1101" s="189"/>
      <c r="I1101" s="189"/>
    </row>
    <row r="1102" spans="3:9" x14ac:dyDescent="0.3">
      <c r="C1102" s="189"/>
      <c r="E1102" s="189"/>
      <c r="G1102" s="189"/>
      <c r="I1102" s="189"/>
    </row>
    <row r="1103" spans="3:9" x14ac:dyDescent="0.3">
      <c r="C1103" s="189"/>
      <c r="E1103" s="189"/>
      <c r="G1103" s="189"/>
      <c r="I1103" s="189"/>
    </row>
    <row r="1104" spans="3:9" x14ac:dyDescent="0.3">
      <c r="C1104" s="189"/>
      <c r="E1104" s="189"/>
      <c r="G1104" s="189"/>
      <c r="I1104" s="189"/>
    </row>
    <row r="1105" spans="3:9" x14ac:dyDescent="0.3">
      <c r="C1105" s="189"/>
      <c r="E1105" s="189"/>
      <c r="G1105" s="189"/>
      <c r="I1105" s="189"/>
    </row>
    <row r="1106" spans="3:9" x14ac:dyDescent="0.3">
      <c r="C1106" s="189"/>
      <c r="E1106" s="189"/>
      <c r="G1106" s="189"/>
      <c r="I1106" s="189"/>
    </row>
    <row r="1107" spans="3:9" x14ac:dyDescent="0.3">
      <c r="C1107" s="189"/>
      <c r="E1107" s="189"/>
      <c r="G1107" s="189"/>
      <c r="I1107" s="189"/>
    </row>
    <row r="1108" spans="3:9" x14ac:dyDescent="0.3">
      <c r="C1108" s="189"/>
      <c r="E1108" s="189"/>
      <c r="G1108" s="189"/>
      <c r="I1108" s="189"/>
    </row>
    <row r="1109" spans="3:9" x14ac:dyDescent="0.3">
      <c r="C1109" s="189"/>
      <c r="E1109" s="189"/>
      <c r="G1109" s="189"/>
      <c r="I1109" s="189"/>
    </row>
    <row r="1110" spans="3:9" x14ac:dyDescent="0.3">
      <c r="C1110" s="189"/>
      <c r="E1110" s="189"/>
      <c r="G1110" s="189"/>
      <c r="I1110" s="189"/>
    </row>
    <row r="1111" spans="3:9" x14ac:dyDescent="0.3">
      <c r="C1111" s="189"/>
      <c r="E1111" s="189"/>
      <c r="G1111" s="189"/>
      <c r="I1111" s="189"/>
    </row>
    <row r="1112" spans="3:9" x14ac:dyDescent="0.3">
      <c r="C1112" s="189"/>
      <c r="E1112" s="189"/>
      <c r="G1112" s="189"/>
      <c r="I1112" s="189"/>
    </row>
    <row r="1113" spans="3:9" x14ac:dyDescent="0.3">
      <c r="C1113" s="189"/>
      <c r="E1113" s="189"/>
      <c r="G1113" s="189"/>
      <c r="I1113" s="189"/>
    </row>
    <row r="1114" spans="3:9" x14ac:dyDescent="0.3">
      <c r="C1114" s="189"/>
      <c r="E1114" s="189"/>
      <c r="G1114" s="189"/>
      <c r="I1114" s="189"/>
    </row>
    <row r="1115" spans="3:9" x14ac:dyDescent="0.3">
      <c r="C1115" s="189"/>
      <c r="E1115" s="189"/>
      <c r="G1115" s="189"/>
      <c r="I1115" s="189"/>
    </row>
    <row r="1116" spans="3:9" x14ac:dyDescent="0.3">
      <c r="C1116" s="189"/>
      <c r="E1116" s="189"/>
      <c r="G1116" s="189"/>
      <c r="I1116" s="189"/>
    </row>
    <row r="1117" spans="3:9" x14ac:dyDescent="0.3">
      <c r="C1117" s="189"/>
      <c r="E1117" s="189"/>
      <c r="G1117" s="189"/>
      <c r="I1117" s="189"/>
    </row>
    <row r="1118" spans="3:9" x14ac:dyDescent="0.3">
      <c r="C1118" s="189"/>
      <c r="E1118" s="189"/>
      <c r="G1118" s="189"/>
      <c r="I1118" s="189"/>
    </row>
    <row r="1119" spans="3:9" x14ac:dyDescent="0.3">
      <c r="C1119" s="189"/>
      <c r="E1119" s="189"/>
      <c r="G1119" s="189"/>
      <c r="I1119" s="189"/>
    </row>
    <row r="1120" spans="3:9" x14ac:dyDescent="0.3">
      <c r="C1120" s="189"/>
      <c r="E1120" s="189"/>
      <c r="G1120" s="189"/>
      <c r="I1120" s="189"/>
    </row>
    <row r="1121" spans="3:9" x14ac:dyDescent="0.3">
      <c r="C1121" s="189"/>
      <c r="E1121" s="189"/>
      <c r="G1121" s="189"/>
      <c r="I1121" s="189"/>
    </row>
    <row r="1122" spans="3:9" x14ac:dyDescent="0.3">
      <c r="C1122" s="189"/>
      <c r="E1122" s="189"/>
      <c r="G1122" s="189"/>
      <c r="I1122" s="189"/>
    </row>
    <row r="1123" spans="3:9" x14ac:dyDescent="0.3">
      <c r="C1123" s="189"/>
      <c r="E1123" s="189"/>
      <c r="G1123" s="189"/>
      <c r="I1123" s="189"/>
    </row>
    <row r="1124" spans="3:9" x14ac:dyDescent="0.3">
      <c r="C1124" s="189"/>
      <c r="E1124" s="189"/>
      <c r="G1124" s="189"/>
      <c r="I1124" s="189"/>
    </row>
    <row r="1125" spans="3:9" x14ac:dyDescent="0.3">
      <c r="C1125" s="189"/>
      <c r="E1125" s="189"/>
      <c r="G1125" s="189"/>
      <c r="I1125" s="189"/>
    </row>
    <row r="1126" spans="3:9" x14ac:dyDescent="0.3">
      <c r="C1126" s="189"/>
      <c r="E1126" s="189"/>
      <c r="G1126" s="189"/>
      <c r="I1126" s="189"/>
    </row>
    <row r="1127" spans="3:9" x14ac:dyDescent="0.3">
      <c r="C1127" s="189"/>
      <c r="E1127" s="189"/>
      <c r="G1127" s="189"/>
      <c r="I1127" s="189"/>
    </row>
    <row r="1128" spans="3:9" x14ac:dyDescent="0.3">
      <c r="C1128" s="189"/>
      <c r="E1128" s="189"/>
      <c r="G1128" s="189"/>
      <c r="I1128" s="189"/>
    </row>
    <row r="1129" spans="3:9" x14ac:dyDescent="0.3">
      <c r="C1129" s="189"/>
      <c r="E1129" s="189"/>
      <c r="G1129" s="189"/>
      <c r="I1129" s="189"/>
    </row>
    <row r="1130" spans="3:9" x14ac:dyDescent="0.3">
      <c r="C1130" s="189"/>
      <c r="E1130" s="189"/>
      <c r="G1130" s="189"/>
      <c r="I1130" s="189"/>
    </row>
    <row r="1131" spans="3:9" x14ac:dyDescent="0.3">
      <c r="C1131" s="189"/>
      <c r="E1131" s="189"/>
      <c r="G1131" s="189"/>
      <c r="I1131" s="189"/>
    </row>
    <row r="1132" spans="3:9" x14ac:dyDescent="0.3">
      <c r="C1132" s="189"/>
      <c r="E1132" s="189"/>
      <c r="G1132" s="189"/>
      <c r="I1132" s="189"/>
    </row>
    <row r="1133" spans="3:9" x14ac:dyDescent="0.3">
      <c r="C1133" s="189"/>
      <c r="E1133" s="189"/>
      <c r="G1133" s="189"/>
      <c r="I1133" s="189"/>
    </row>
    <row r="1134" spans="3:9" x14ac:dyDescent="0.3">
      <c r="C1134" s="189"/>
      <c r="E1134" s="189"/>
      <c r="G1134" s="189"/>
      <c r="I1134" s="189"/>
    </row>
    <row r="1135" spans="3:9" x14ac:dyDescent="0.3">
      <c r="C1135" s="189"/>
      <c r="E1135" s="189"/>
      <c r="G1135" s="189"/>
      <c r="I1135" s="189"/>
    </row>
    <row r="1136" spans="3:9" x14ac:dyDescent="0.3">
      <c r="C1136" s="189"/>
      <c r="E1136" s="189"/>
      <c r="G1136" s="189"/>
      <c r="I1136" s="189"/>
    </row>
    <row r="1137" spans="3:9" x14ac:dyDescent="0.3">
      <c r="C1137" s="189"/>
      <c r="E1137" s="189"/>
      <c r="G1137" s="189"/>
      <c r="I1137" s="189"/>
    </row>
    <row r="1138" spans="3:9" x14ac:dyDescent="0.3">
      <c r="C1138" s="189"/>
      <c r="E1138" s="189"/>
      <c r="G1138" s="189"/>
      <c r="I1138" s="189"/>
    </row>
    <row r="1139" spans="3:9" x14ac:dyDescent="0.3">
      <c r="C1139" s="189"/>
      <c r="E1139" s="189"/>
      <c r="G1139" s="189"/>
      <c r="I1139" s="189"/>
    </row>
    <row r="1140" spans="3:9" x14ac:dyDescent="0.3">
      <c r="C1140" s="189"/>
      <c r="E1140" s="189"/>
      <c r="G1140" s="189"/>
      <c r="I1140" s="189"/>
    </row>
    <row r="1141" spans="3:9" x14ac:dyDescent="0.3">
      <c r="C1141" s="189"/>
      <c r="E1141" s="189"/>
      <c r="G1141" s="189"/>
      <c r="I1141" s="189"/>
    </row>
    <row r="1142" spans="3:9" x14ac:dyDescent="0.3">
      <c r="C1142" s="189"/>
      <c r="E1142" s="189"/>
      <c r="G1142" s="189"/>
      <c r="I1142" s="189"/>
    </row>
    <row r="1143" spans="3:9" x14ac:dyDescent="0.3">
      <c r="C1143" s="189"/>
      <c r="E1143" s="189"/>
      <c r="G1143" s="189"/>
      <c r="I1143" s="189"/>
    </row>
    <row r="1144" spans="3:9" x14ac:dyDescent="0.3">
      <c r="C1144" s="189"/>
      <c r="E1144" s="189"/>
      <c r="G1144" s="189"/>
      <c r="I1144" s="189"/>
    </row>
    <row r="1145" spans="3:9" x14ac:dyDescent="0.3">
      <c r="C1145" s="189"/>
      <c r="E1145" s="189"/>
      <c r="G1145" s="189"/>
      <c r="I1145" s="189"/>
    </row>
    <row r="1146" spans="3:9" x14ac:dyDescent="0.3">
      <c r="C1146" s="189"/>
      <c r="E1146" s="189"/>
      <c r="G1146" s="189"/>
      <c r="I1146" s="189"/>
    </row>
    <row r="1147" spans="3:9" x14ac:dyDescent="0.3">
      <c r="C1147" s="189"/>
      <c r="E1147" s="189"/>
      <c r="G1147" s="189"/>
      <c r="I1147" s="189"/>
    </row>
    <row r="1148" spans="3:9" x14ac:dyDescent="0.3">
      <c r="C1148" s="189"/>
      <c r="E1148" s="189"/>
      <c r="G1148" s="189"/>
      <c r="I1148" s="189"/>
    </row>
    <row r="1149" spans="3:9" x14ac:dyDescent="0.3">
      <c r="C1149" s="189"/>
      <c r="E1149" s="189"/>
      <c r="G1149" s="189"/>
      <c r="I1149" s="189"/>
    </row>
    <row r="1150" spans="3:9" x14ac:dyDescent="0.3">
      <c r="C1150" s="189"/>
      <c r="E1150" s="189"/>
      <c r="G1150" s="189"/>
      <c r="I1150" s="189"/>
    </row>
    <row r="1151" spans="3:9" x14ac:dyDescent="0.3">
      <c r="C1151" s="189"/>
      <c r="E1151" s="189"/>
      <c r="G1151" s="189"/>
      <c r="I1151" s="189"/>
    </row>
    <row r="1152" spans="3:9" x14ac:dyDescent="0.3">
      <c r="C1152" s="189"/>
      <c r="E1152" s="189"/>
      <c r="G1152" s="189"/>
      <c r="I1152" s="189"/>
    </row>
    <row r="1153" spans="3:9" x14ac:dyDescent="0.3">
      <c r="C1153" s="189"/>
      <c r="E1153" s="189"/>
      <c r="G1153" s="189"/>
      <c r="I1153" s="189"/>
    </row>
    <row r="1154" spans="3:9" x14ac:dyDescent="0.3">
      <c r="C1154" s="189"/>
      <c r="E1154" s="189"/>
      <c r="G1154" s="189"/>
      <c r="I1154" s="189"/>
    </row>
    <row r="1155" spans="3:9" x14ac:dyDescent="0.3">
      <c r="C1155" s="189"/>
      <c r="E1155" s="189"/>
      <c r="G1155" s="189"/>
      <c r="I1155" s="189"/>
    </row>
    <row r="1156" spans="3:9" x14ac:dyDescent="0.3">
      <c r="C1156" s="189"/>
      <c r="E1156" s="189"/>
      <c r="G1156" s="189"/>
      <c r="I1156" s="189"/>
    </row>
    <row r="1157" spans="3:9" x14ac:dyDescent="0.3">
      <c r="C1157" s="189"/>
      <c r="E1157" s="189"/>
      <c r="G1157" s="189"/>
      <c r="I1157" s="189"/>
    </row>
    <row r="1158" spans="3:9" x14ac:dyDescent="0.3">
      <c r="C1158" s="189"/>
      <c r="E1158" s="189"/>
      <c r="G1158" s="189"/>
      <c r="I1158" s="189"/>
    </row>
    <row r="1159" spans="3:9" x14ac:dyDescent="0.3">
      <c r="C1159" s="189"/>
      <c r="E1159" s="189"/>
      <c r="G1159" s="189"/>
      <c r="I1159" s="189"/>
    </row>
    <row r="1160" spans="3:9" x14ac:dyDescent="0.3">
      <c r="C1160" s="189"/>
      <c r="E1160" s="189"/>
      <c r="G1160" s="189"/>
      <c r="I1160" s="189"/>
    </row>
    <row r="1161" spans="3:9" x14ac:dyDescent="0.3">
      <c r="C1161" s="189"/>
      <c r="E1161" s="189"/>
      <c r="G1161" s="189"/>
      <c r="I1161" s="189"/>
    </row>
    <row r="1162" spans="3:9" x14ac:dyDescent="0.3">
      <c r="C1162" s="189"/>
      <c r="E1162" s="189"/>
      <c r="G1162" s="189"/>
      <c r="I1162" s="189"/>
    </row>
    <row r="1163" spans="3:9" x14ac:dyDescent="0.3">
      <c r="C1163" s="189"/>
      <c r="E1163" s="189"/>
      <c r="G1163" s="189"/>
      <c r="I1163" s="189"/>
    </row>
    <row r="1164" spans="3:9" x14ac:dyDescent="0.3">
      <c r="C1164" s="189"/>
      <c r="E1164" s="189"/>
      <c r="G1164" s="189"/>
      <c r="I1164" s="189"/>
    </row>
    <row r="1165" spans="3:9" x14ac:dyDescent="0.3">
      <c r="C1165" s="189"/>
      <c r="E1165" s="189"/>
      <c r="G1165" s="189"/>
      <c r="I1165" s="189"/>
    </row>
    <row r="1166" spans="3:9" x14ac:dyDescent="0.3">
      <c r="C1166" s="189"/>
      <c r="E1166" s="189"/>
      <c r="G1166" s="189"/>
      <c r="I1166" s="189"/>
    </row>
    <row r="1167" spans="3:9" x14ac:dyDescent="0.3">
      <c r="C1167" s="189"/>
      <c r="E1167" s="189"/>
      <c r="G1167" s="189"/>
      <c r="I1167" s="189"/>
    </row>
    <row r="1168" spans="3:9" x14ac:dyDescent="0.3">
      <c r="C1168" s="189"/>
      <c r="E1168" s="189"/>
      <c r="G1168" s="189"/>
      <c r="I1168" s="189"/>
    </row>
    <row r="1169" spans="3:9" x14ac:dyDescent="0.3">
      <c r="C1169" s="189"/>
      <c r="E1169" s="189"/>
      <c r="G1169" s="189"/>
      <c r="I1169" s="189"/>
    </row>
    <row r="1170" spans="3:9" x14ac:dyDescent="0.3">
      <c r="C1170" s="189"/>
      <c r="E1170" s="189"/>
      <c r="G1170" s="189"/>
      <c r="I1170" s="189"/>
    </row>
    <row r="1171" spans="3:9" x14ac:dyDescent="0.3">
      <c r="C1171" s="189"/>
      <c r="E1171" s="189"/>
      <c r="G1171" s="189"/>
      <c r="I1171" s="189"/>
    </row>
    <row r="1172" spans="3:9" x14ac:dyDescent="0.3">
      <c r="C1172" s="189"/>
      <c r="E1172" s="189"/>
      <c r="G1172" s="189"/>
      <c r="I1172" s="189"/>
    </row>
    <row r="1173" spans="3:9" x14ac:dyDescent="0.3">
      <c r="C1173" s="189"/>
      <c r="E1173" s="189"/>
      <c r="G1173" s="189"/>
      <c r="I1173" s="189"/>
    </row>
    <row r="1174" spans="3:9" x14ac:dyDescent="0.3">
      <c r="C1174" s="189"/>
      <c r="E1174" s="189"/>
      <c r="G1174" s="189"/>
      <c r="I1174" s="189"/>
    </row>
    <row r="1175" spans="3:9" x14ac:dyDescent="0.3">
      <c r="C1175" s="189"/>
      <c r="E1175" s="189"/>
      <c r="G1175" s="189"/>
      <c r="I1175" s="189"/>
    </row>
    <row r="1176" spans="3:9" x14ac:dyDescent="0.3">
      <c r="C1176" s="189"/>
      <c r="E1176" s="189"/>
      <c r="G1176" s="189"/>
      <c r="I1176" s="189"/>
    </row>
    <row r="1177" spans="3:9" x14ac:dyDescent="0.3">
      <c r="C1177" s="189"/>
      <c r="E1177" s="189"/>
      <c r="G1177" s="189"/>
      <c r="I1177" s="189"/>
    </row>
    <row r="1178" spans="3:9" x14ac:dyDescent="0.3">
      <c r="C1178" s="189"/>
      <c r="E1178" s="189"/>
      <c r="G1178" s="189"/>
      <c r="I1178" s="189"/>
    </row>
    <row r="1179" spans="3:9" x14ac:dyDescent="0.3">
      <c r="C1179" s="189"/>
      <c r="E1179" s="189"/>
      <c r="G1179" s="189"/>
      <c r="I1179" s="189"/>
    </row>
    <row r="1180" spans="3:9" x14ac:dyDescent="0.3">
      <c r="C1180" s="189"/>
      <c r="E1180" s="189"/>
      <c r="G1180" s="189"/>
      <c r="I1180" s="189"/>
    </row>
    <row r="1181" spans="3:9" x14ac:dyDescent="0.3">
      <c r="C1181" s="189"/>
      <c r="E1181" s="189"/>
      <c r="G1181" s="189"/>
      <c r="I1181" s="189"/>
    </row>
    <row r="1182" spans="3:9" x14ac:dyDescent="0.3">
      <c r="C1182" s="189"/>
      <c r="E1182" s="189"/>
      <c r="G1182" s="189"/>
      <c r="I1182" s="189"/>
    </row>
    <row r="1183" spans="3:9" x14ac:dyDescent="0.3">
      <c r="C1183" s="189"/>
      <c r="E1183" s="189"/>
      <c r="G1183" s="189"/>
      <c r="I1183" s="189"/>
    </row>
    <row r="1184" spans="3:9" x14ac:dyDescent="0.3">
      <c r="C1184" s="189"/>
      <c r="E1184" s="189"/>
      <c r="G1184" s="189"/>
      <c r="I1184" s="189"/>
    </row>
    <row r="1185" spans="3:9" x14ac:dyDescent="0.3">
      <c r="C1185" s="189"/>
      <c r="E1185" s="189"/>
      <c r="G1185" s="189"/>
      <c r="I1185" s="189"/>
    </row>
    <row r="1186" spans="3:9" x14ac:dyDescent="0.3">
      <c r="C1186" s="189"/>
      <c r="E1186" s="189"/>
      <c r="G1186" s="189"/>
      <c r="I1186" s="189"/>
    </row>
    <row r="1187" spans="3:9" x14ac:dyDescent="0.3">
      <c r="C1187" s="189"/>
      <c r="E1187" s="189"/>
      <c r="G1187" s="189"/>
      <c r="I1187" s="189"/>
    </row>
    <row r="1188" spans="3:9" x14ac:dyDescent="0.3">
      <c r="C1188" s="189"/>
      <c r="E1188" s="189"/>
      <c r="G1188" s="189"/>
      <c r="I1188" s="189"/>
    </row>
    <row r="1189" spans="3:9" x14ac:dyDescent="0.3">
      <c r="C1189" s="189"/>
      <c r="E1189" s="189"/>
      <c r="G1189" s="189"/>
      <c r="I1189" s="189"/>
    </row>
    <row r="1190" spans="3:9" x14ac:dyDescent="0.3">
      <c r="C1190" s="189"/>
      <c r="E1190" s="189"/>
      <c r="G1190" s="189"/>
      <c r="I1190" s="189"/>
    </row>
    <row r="1191" spans="3:9" x14ac:dyDescent="0.3">
      <c r="C1191" s="189"/>
      <c r="E1191" s="189"/>
      <c r="G1191" s="189"/>
      <c r="I1191" s="189"/>
    </row>
    <row r="1192" spans="3:9" x14ac:dyDescent="0.3">
      <c r="C1192" s="189"/>
      <c r="E1192" s="189"/>
      <c r="G1192" s="189"/>
      <c r="I1192" s="189"/>
    </row>
    <row r="1193" spans="3:9" x14ac:dyDescent="0.3">
      <c r="C1193" s="189"/>
      <c r="E1193" s="189"/>
      <c r="G1193" s="189"/>
      <c r="I1193" s="189"/>
    </row>
    <row r="1194" spans="3:9" x14ac:dyDescent="0.3">
      <c r="C1194" s="189"/>
      <c r="E1194" s="189"/>
      <c r="G1194" s="189"/>
      <c r="I1194" s="189"/>
    </row>
    <row r="1195" spans="3:9" x14ac:dyDescent="0.3">
      <c r="C1195" s="189"/>
      <c r="E1195" s="189"/>
      <c r="G1195" s="189"/>
      <c r="I1195" s="189"/>
    </row>
    <row r="1196" spans="3:9" x14ac:dyDescent="0.3">
      <c r="C1196" s="189"/>
      <c r="E1196" s="189"/>
      <c r="G1196" s="189"/>
      <c r="I1196" s="189"/>
    </row>
    <row r="1197" spans="3:9" x14ac:dyDescent="0.3">
      <c r="C1197" s="189"/>
      <c r="E1197" s="189"/>
      <c r="G1197" s="189"/>
      <c r="I1197" s="189"/>
    </row>
    <row r="1198" spans="3:9" x14ac:dyDescent="0.3">
      <c r="C1198" s="189"/>
      <c r="E1198" s="189"/>
      <c r="G1198" s="189"/>
      <c r="I1198" s="189"/>
    </row>
    <row r="1199" spans="3:9" x14ac:dyDescent="0.3">
      <c r="C1199" s="189"/>
      <c r="E1199" s="189"/>
      <c r="G1199" s="189"/>
      <c r="I1199" s="189"/>
    </row>
    <row r="1200" spans="3:9" x14ac:dyDescent="0.3">
      <c r="C1200" s="189"/>
      <c r="E1200" s="189"/>
      <c r="G1200" s="189"/>
      <c r="I1200" s="189"/>
    </row>
    <row r="1201" spans="3:9" x14ac:dyDescent="0.3">
      <c r="C1201" s="189"/>
      <c r="E1201" s="189"/>
      <c r="G1201" s="189"/>
      <c r="I1201" s="189"/>
    </row>
    <row r="1202" spans="3:9" x14ac:dyDescent="0.3">
      <c r="C1202" s="189"/>
      <c r="E1202" s="189"/>
      <c r="G1202" s="189"/>
      <c r="I1202" s="189"/>
    </row>
    <row r="1203" spans="3:9" x14ac:dyDescent="0.3">
      <c r="C1203" s="189"/>
      <c r="E1203" s="189"/>
      <c r="G1203" s="189"/>
      <c r="I1203" s="189"/>
    </row>
    <row r="1204" spans="3:9" x14ac:dyDescent="0.3">
      <c r="C1204" s="189"/>
      <c r="E1204" s="189"/>
      <c r="G1204" s="189"/>
      <c r="I1204" s="189"/>
    </row>
    <row r="1205" spans="3:9" x14ac:dyDescent="0.3">
      <c r="C1205" s="189"/>
      <c r="E1205" s="189"/>
      <c r="G1205" s="189"/>
      <c r="I1205" s="189"/>
    </row>
    <row r="1206" spans="3:9" x14ac:dyDescent="0.3">
      <c r="C1206" s="189"/>
      <c r="E1206" s="189"/>
      <c r="G1206" s="189"/>
      <c r="I1206" s="189"/>
    </row>
    <row r="1207" spans="3:9" x14ac:dyDescent="0.3">
      <c r="C1207" s="189"/>
      <c r="E1207" s="189"/>
      <c r="G1207" s="189"/>
      <c r="I1207" s="189"/>
    </row>
    <row r="1208" spans="3:9" x14ac:dyDescent="0.3">
      <c r="C1208" s="189"/>
      <c r="E1208" s="189"/>
      <c r="G1208" s="189"/>
      <c r="I1208" s="189"/>
    </row>
    <row r="1209" spans="3:9" x14ac:dyDescent="0.3">
      <c r="C1209" s="189"/>
      <c r="E1209" s="189"/>
      <c r="G1209" s="189"/>
      <c r="I1209" s="189"/>
    </row>
    <row r="1210" spans="3:9" x14ac:dyDescent="0.3">
      <c r="C1210" s="189"/>
      <c r="E1210" s="189"/>
      <c r="G1210" s="189"/>
      <c r="I1210" s="189"/>
    </row>
    <row r="1211" spans="3:9" x14ac:dyDescent="0.3">
      <c r="C1211" s="189"/>
      <c r="E1211" s="189"/>
      <c r="G1211" s="189"/>
      <c r="I1211" s="189"/>
    </row>
    <row r="1212" spans="3:9" x14ac:dyDescent="0.3">
      <c r="C1212" s="189"/>
      <c r="E1212" s="189"/>
      <c r="G1212" s="189"/>
      <c r="I1212" s="189"/>
    </row>
    <row r="1213" spans="3:9" x14ac:dyDescent="0.3">
      <c r="C1213" s="189"/>
      <c r="E1213" s="189"/>
      <c r="G1213" s="189"/>
      <c r="I1213" s="189"/>
    </row>
    <row r="1214" spans="3:9" x14ac:dyDescent="0.3">
      <c r="C1214" s="189"/>
      <c r="E1214" s="189"/>
      <c r="G1214" s="189"/>
      <c r="I1214" s="189"/>
    </row>
    <row r="1215" spans="3:9" x14ac:dyDescent="0.3">
      <c r="C1215" s="189"/>
      <c r="E1215" s="189"/>
      <c r="G1215" s="189"/>
      <c r="I1215" s="189"/>
    </row>
    <row r="1216" spans="3:9" x14ac:dyDescent="0.3">
      <c r="C1216" s="189"/>
      <c r="E1216" s="189"/>
      <c r="G1216" s="189"/>
      <c r="I1216" s="189"/>
    </row>
    <row r="1217" spans="3:9" x14ac:dyDescent="0.3">
      <c r="C1217" s="189"/>
      <c r="E1217" s="189"/>
      <c r="G1217" s="189"/>
      <c r="I1217" s="189"/>
    </row>
    <row r="1218" spans="3:9" x14ac:dyDescent="0.3">
      <c r="C1218" s="189"/>
      <c r="E1218" s="189"/>
      <c r="G1218" s="189"/>
      <c r="I1218" s="189"/>
    </row>
    <row r="1219" spans="3:9" x14ac:dyDescent="0.3">
      <c r="C1219" s="189"/>
      <c r="E1219" s="189"/>
      <c r="G1219" s="189"/>
      <c r="I1219" s="189"/>
    </row>
    <row r="1220" spans="3:9" x14ac:dyDescent="0.3">
      <c r="C1220" s="189"/>
      <c r="E1220" s="189"/>
      <c r="G1220" s="189"/>
      <c r="I1220" s="189"/>
    </row>
    <row r="1221" spans="3:9" x14ac:dyDescent="0.3">
      <c r="C1221" s="189"/>
      <c r="E1221" s="189"/>
      <c r="G1221" s="189"/>
      <c r="I1221" s="189"/>
    </row>
    <row r="1222" spans="3:9" x14ac:dyDescent="0.3">
      <c r="C1222" s="189"/>
      <c r="E1222" s="189"/>
      <c r="G1222" s="189"/>
      <c r="I1222" s="189"/>
    </row>
    <row r="1223" spans="3:9" x14ac:dyDescent="0.3">
      <c r="C1223" s="189"/>
      <c r="E1223" s="189"/>
      <c r="G1223" s="189"/>
      <c r="I1223" s="189"/>
    </row>
    <row r="1224" spans="3:9" x14ac:dyDescent="0.3">
      <c r="C1224" s="189"/>
      <c r="E1224" s="189"/>
      <c r="G1224" s="189"/>
      <c r="I1224" s="189"/>
    </row>
    <row r="1225" spans="3:9" x14ac:dyDescent="0.3">
      <c r="C1225" s="189"/>
      <c r="E1225" s="189"/>
      <c r="G1225" s="189"/>
      <c r="I1225" s="189"/>
    </row>
    <row r="1226" spans="3:9" x14ac:dyDescent="0.3">
      <c r="C1226" s="189"/>
      <c r="E1226" s="189"/>
      <c r="G1226" s="189"/>
      <c r="I1226" s="189"/>
    </row>
    <row r="1227" spans="3:9" x14ac:dyDescent="0.3">
      <c r="C1227" s="189"/>
      <c r="E1227" s="189"/>
      <c r="G1227" s="189"/>
      <c r="I1227" s="189"/>
    </row>
    <row r="1228" spans="3:9" x14ac:dyDescent="0.3">
      <c r="C1228" s="189"/>
      <c r="E1228" s="189"/>
      <c r="G1228" s="189"/>
      <c r="I1228" s="189"/>
    </row>
    <row r="1229" spans="3:9" x14ac:dyDescent="0.3">
      <c r="C1229" s="189"/>
      <c r="E1229" s="189"/>
      <c r="G1229" s="189"/>
      <c r="I1229" s="189"/>
    </row>
    <row r="1230" spans="3:9" x14ac:dyDescent="0.3">
      <c r="C1230" s="189"/>
      <c r="E1230" s="189"/>
      <c r="G1230" s="189"/>
      <c r="I1230" s="189"/>
    </row>
    <row r="1231" spans="3:9" x14ac:dyDescent="0.3">
      <c r="C1231" s="189"/>
      <c r="E1231" s="189"/>
      <c r="G1231" s="189"/>
      <c r="I1231" s="189"/>
    </row>
    <row r="1232" spans="3:9" x14ac:dyDescent="0.3">
      <c r="C1232" s="189"/>
      <c r="E1232" s="189"/>
      <c r="G1232" s="189"/>
      <c r="I1232" s="189"/>
    </row>
    <row r="1233" spans="3:9" x14ac:dyDescent="0.3">
      <c r="C1233" s="189"/>
      <c r="E1233" s="189"/>
      <c r="G1233" s="189"/>
      <c r="I1233" s="189"/>
    </row>
    <row r="1234" spans="3:9" x14ac:dyDescent="0.3">
      <c r="C1234" s="189"/>
      <c r="E1234" s="189"/>
      <c r="G1234" s="189"/>
      <c r="I1234" s="189"/>
    </row>
    <row r="1235" spans="3:9" x14ac:dyDescent="0.3">
      <c r="C1235" s="189"/>
      <c r="E1235" s="189"/>
      <c r="G1235" s="189"/>
      <c r="I1235" s="189"/>
    </row>
    <row r="1236" spans="3:9" x14ac:dyDescent="0.3">
      <c r="C1236" s="189"/>
      <c r="E1236" s="189"/>
      <c r="G1236" s="189"/>
      <c r="I1236" s="189"/>
    </row>
    <row r="1237" spans="3:9" x14ac:dyDescent="0.3">
      <c r="C1237" s="189"/>
      <c r="E1237" s="189"/>
      <c r="G1237" s="189"/>
      <c r="I1237" s="189"/>
    </row>
    <row r="1238" spans="3:9" x14ac:dyDescent="0.3">
      <c r="C1238" s="189"/>
      <c r="E1238" s="189"/>
      <c r="G1238" s="189"/>
      <c r="I1238" s="189"/>
    </row>
    <row r="1239" spans="3:9" x14ac:dyDescent="0.3">
      <c r="C1239" s="189"/>
      <c r="E1239" s="189"/>
      <c r="G1239" s="189"/>
      <c r="I1239" s="189"/>
    </row>
    <row r="1240" spans="3:9" x14ac:dyDescent="0.3">
      <c r="C1240" s="189"/>
      <c r="E1240" s="189"/>
      <c r="G1240" s="189"/>
      <c r="I1240" s="189"/>
    </row>
    <row r="1241" spans="3:9" x14ac:dyDescent="0.3">
      <c r="C1241" s="189"/>
      <c r="E1241" s="189"/>
      <c r="G1241" s="189"/>
      <c r="I1241" s="189"/>
    </row>
    <row r="1242" spans="3:9" x14ac:dyDescent="0.3">
      <c r="C1242" s="189"/>
      <c r="E1242" s="189"/>
      <c r="G1242" s="189"/>
      <c r="I1242" s="189"/>
    </row>
    <row r="1243" spans="3:9" x14ac:dyDescent="0.3">
      <c r="C1243" s="189"/>
      <c r="E1243" s="189"/>
      <c r="G1243" s="189"/>
      <c r="I1243" s="189"/>
    </row>
    <row r="1244" spans="3:9" x14ac:dyDescent="0.3">
      <c r="C1244" s="189"/>
      <c r="E1244" s="189"/>
      <c r="G1244" s="189"/>
      <c r="I1244" s="189"/>
    </row>
    <row r="1245" spans="3:9" x14ac:dyDescent="0.3">
      <c r="C1245" s="189"/>
      <c r="E1245" s="189"/>
      <c r="G1245" s="189"/>
      <c r="I1245" s="189"/>
    </row>
    <row r="1246" spans="3:9" x14ac:dyDescent="0.3">
      <c r="C1246" s="189"/>
      <c r="E1246" s="189"/>
      <c r="G1246" s="189"/>
      <c r="I1246" s="189"/>
    </row>
    <row r="1247" spans="3:9" x14ac:dyDescent="0.3">
      <c r="C1247" s="189"/>
      <c r="E1247" s="189"/>
      <c r="G1247" s="189"/>
      <c r="I1247" s="189"/>
    </row>
    <row r="1248" spans="3:9" x14ac:dyDescent="0.3">
      <c r="C1248" s="189"/>
      <c r="E1248" s="189"/>
      <c r="G1248" s="189"/>
      <c r="I1248" s="189"/>
    </row>
    <row r="1249" spans="3:9" x14ac:dyDescent="0.3">
      <c r="C1249" s="189"/>
      <c r="E1249" s="189"/>
      <c r="G1249" s="189"/>
      <c r="I1249" s="189"/>
    </row>
    <row r="1250" spans="3:9" x14ac:dyDescent="0.3">
      <c r="C1250" s="189"/>
      <c r="E1250" s="189"/>
      <c r="G1250" s="189"/>
      <c r="I1250" s="189"/>
    </row>
    <row r="1251" spans="3:9" x14ac:dyDescent="0.3">
      <c r="C1251" s="189"/>
      <c r="E1251" s="189"/>
      <c r="G1251" s="189"/>
      <c r="I1251" s="189"/>
    </row>
    <row r="1252" spans="3:9" x14ac:dyDescent="0.3">
      <c r="C1252" s="189"/>
      <c r="E1252" s="189"/>
      <c r="G1252" s="189"/>
      <c r="I1252" s="189"/>
    </row>
    <row r="1253" spans="3:9" x14ac:dyDescent="0.3">
      <c r="C1253" s="189"/>
      <c r="E1253" s="189"/>
      <c r="G1253" s="189"/>
      <c r="I1253" s="189"/>
    </row>
    <row r="1254" spans="3:9" x14ac:dyDescent="0.3">
      <c r="C1254" s="189"/>
      <c r="E1254" s="189"/>
      <c r="G1254" s="189"/>
      <c r="I1254" s="189"/>
    </row>
    <row r="1255" spans="3:9" x14ac:dyDescent="0.3">
      <c r="C1255" s="189"/>
      <c r="E1255" s="189"/>
      <c r="G1255" s="189"/>
      <c r="I1255" s="189"/>
    </row>
    <row r="1256" spans="3:9" x14ac:dyDescent="0.3">
      <c r="C1256" s="189"/>
      <c r="E1256" s="189"/>
      <c r="G1256" s="189"/>
      <c r="I1256" s="189"/>
    </row>
    <row r="1257" spans="3:9" x14ac:dyDescent="0.3">
      <c r="C1257" s="189"/>
      <c r="E1257" s="189"/>
      <c r="G1257" s="189"/>
      <c r="I1257" s="189"/>
    </row>
    <row r="1258" spans="3:9" x14ac:dyDescent="0.3">
      <c r="C1258" s="189"/>
      <c r="E1258" s="189"/>
      <c r="G1258" s="189"/>
      <c r="I1258" s="189"/>
    </row>
    <row r="1259" spans="3:9" x14ac:dyDescent="0.3">
      <c r="C1259" s="189"/>
      <c r="E1259" s="189"/>
      <c r="G1259" s="189"/>
      <c r="I1259" s="189"/>
    </row>
    <row r="1260" spans="3:9" x14ac:dyDescent="0.3">
      <c r="C1260" s="189"/>
      <c r="E1260" s="189"/>
      <c r="G1260" s="189"/>
      <c r="I1260" s="189"/>
    </row>
    <row r="1261" spans="3:9" x14ac:dyDescent="0.3">
      <c r="C1261" s="189"/>
      <c r="E1261" s="189"/>
      <c r="G1261" s="189"/>
      <c r="I1261" s="189"/>
    </row>
    <row r="1262" spans="3:9" x14ac:dyDescent="0.3">
      <c r="C1262" s="189"/>
      <c r="E1262" s="189"/>
      <c r="G1262" s="189"/>
      <c r="I1262" s="189"/>
    </row>
    <row r="1263" spans="3:9" x14ac:dyDescent="0.3">
      <c r="C1263" s="189"/>
      <c r="E1263" s="189"/>
      <c r="G1263" s="189"/>
      <c r="I1263" s="189"/>
    </row>
    <row r="1264" spans="3:9" x14ac:dyDescent="0.3">
      <c r="C1264" s="189"/>
      <c r="E1264" s="189"/>
      <c r="G1264" s="189"/>
      <c r="I1264" s="189"/>
    </row>
    <row r="1265" spans="3:9" x14ac:dyDescent="0.3">
      <c r="C1265" s="189"/>
      <c r="E1265" s="189"/>
      <c r="G1265" s="189"/>
      <c r="I1265" s="189"/>
    </row>
    <row r="1266" spans="3:9" x14ac:dyDescent="0.3">
      <c r="C1266" s="189"/>
      <c r="E1266" s="189"/>
      <c r="G1266" s="189"/>
      <c r="I1266" s="189"/>
    </row>
    <row r="1267" spans="3:9" x14ac:dyDescent="0.3">
      <c r="C1267" s="189"/>
      <c r="E1267" s="189"/>
      <c r="G1267" s="189"/>
      <c r="I1267" s="189"/>
    </row>
    <row r="1268" spans="3:9" x14ac:dyDescent="0.3">
      <c r="C1268" s="189"/>
      <c r="E1268" s="189"/>
      <c r="G1268" s="189"/>
      <c r="I1268" s="189"/>
    </row>
    <row r="1269" spans="3:9" x14ac:dyDescent="0.3">
      <c r="C1269" s="189"/>
      <c r="E1269" s="189"/>
      <c r="G1269" s="189"/>
      <c r="I1269" s="189"/>
    </row>
    <row r="1270" spans="3:9" x14ac:dyDescent="0.3">
      <c r="C1270" s="189"/>
      <c r="E1270" s="189"/>
      <c r="G1270" s="189"/>
      <c r="I1270" s="189"/>
    </row>
    <row r="1271" spans="3:9" x14ac:dyDescent="0.3">
      <c r="C1271" s="189"/>
      <c r="E1271" s="189"/>
      <c r="G1271" s="189"/>
      <c r="I1271" s="189"/>
    </row>
    <row r="1272" spans="3:9" x14ac:dyDescent="0.3">
      <c r="C1272" s="189"/>
      <c r="E1272" s="189"/>
      <c r="G1272" s="189"/>
      <c r="I1272" s="189"/>
    </row>
    <row r="1273" spans="3:9" x14ac:dyDescent="0.3">
      <c r="C1273" s="189"/>
      <c r="E1273" s="189"/>
      <c r="G1273" s="189"/>
      <c r="I1273" s="189"/>
    </row>
    <row r="1274" spans="3:9" x14ac:dyDescent="0.3">
      <c r="C1274" s="189"/>
      <c r="E1274" s="189"/>
      <c r="G1274" s="189"/>
      <c r="I1274" s="189"/>
    </row>
    <row r="1275" spans="3:9" x14ac:dyDescent="0.3">
      <c r="C1275" s="189"/>
      <c r="E1275" s="189"/>
      <c r="G1275" s="189"/>
      <c r="I1275" s="189"/>
    </row>
    <row r="1276" spans="3:9" x14ac:dyDescent="0.3">
      <c r="C1276" s="189"/>
      <c r="E1276" s="189"/>
      <c r="G1276" s="189"/>
      <c r="I1276" s="189"/>
    </row>
    <row r="1277" spans="3:9" x14ac:dyDescent="0.3">
      <c r="C1277" s="189"/>
      <c r="E1277" s="189"/>
      <c r="G1277" s="189"/>
      <c r="I1277" s="189"/>
    </row>
    <row r="1278" spans="3:9" x14ac:dyDescent="0.3">
      <c r="C1278" s="189"/>
      <c r="E1278" s="189"/>
      <c r="G1278" s="189"/>
      <c r="I1278" s="189"/>
    </row>
    <row r="1279" spans="3:9" x14ac:dyDescent="0.3">
      <c r="C1279" s="189"/>
      <c r="E1279" s="189"/>
      <c r="G1279" s="189"/>
      <c r="I1279" s="189"/>
    </row>
    <row r="1280" spans="3:9" x14ac:dyDescent="0.3">
      <c r="C1280" s="189"/>
      <c r="E1280" s="189"/>
      <c r="G1280" s="189"/>
      <c r="I1280" s="189"/>
    </row>
    <row r="1281" spans="3:9" x14ac:dyDescent="0.3">
      <c r="C1281" s="189"/>
      <c r="E1281" s="189"/>
      <c r="G1281" s="189"/>
      <c r="I1281" s="189"/>
    </row>
    <row r="1282" spans="3:9" x14ac:dyDescent="0.3">
      <c r="C1282" s="189"/>
      <c r="E1282" s="189"/>
      <c r="G1282" s="189"/>
      <c r="I1282" s="189"/>
    </row>
    <row r="1283" spans="3:9" x14ac:dyDescent="0.3">
      <c r="C1283" s="189"/>
      <c r="E1283" s="189"/>
      <c r="G1283" s="189"/>
      <c r="I1283" s="189"/>
    </row>
    <row r="1284" spans="3:9" x14ac:dyDescent="0.3">
      <c r="C1284" s="189"/>
      <c r="E1284" s="189"/>
      <c r="G1284" s="189"/>
      <c r="I1284" s="189"/>
    </row>
    <row r="1285" spans="3:9" x14ac:dyDescent="0.3">
      <c r="C1285" s="189"/>
      <c r="E1285" s="189"/>
      <c r="G1285" s="189"/>
      <c r="I1285" s="189"/>
    </row>
    <row r="1286" spans="3:9" x14ac:dyDescent="0.3">
      <c r="C1286" s="189"/>
      <c r="E1286" s="189"/>
      <c r="G1286" s="189"/>
      <c r="I1286" s="189"/>
    </row>
    <row r="1287" spans="3:9" x14ac:dyDescent="0.3">
      <c r="C1287" s="189"/>
      <c r="E1287" s="189"/>
      <c r="G1287" s="189"/>
      <c r="I1287" s="189"/>
    </row>
    <row r="1288" spans="3:9" x14ac:dyDescent="0.3">
      <c r="C1288" s="189"/>
      <c r="E1288" s="189"/>
      <c r="G1288" s="189"/>
      <c r="I1288" s="189"/>
    </row>
    <row r="1289" spans="3:9" x14ac:dyDescent="0.3">
      <c r="C1289" s="189"/>
      <c r="E1289" s="189"/>
      <c r="G1289" s="189"/>
      <c r="I1289" s="189"/>
    </row>
    <row r="1290" spans="3:9" x14ac:dyDescent="0.3">
      <c r="C1290" s="189"/>
      <c r="E1290" s="189"/>
      <c r="G1290" s="189"/>
      <c r="I1290" s="189"/>
    </row>
    <row r="1291" spans="3:9" x14ac:dyDescent="0.3">
      <c r="C1291" s="189"/>
      <c r="E1291" s="189"/>
      <c r="G1291" s="189"/>
      <c r="I1291" s="189"/>
    </row>
    <row r="1292" spans="3:9" x14ac:dyDescent="0.3">
      <c r="C1292" s="189"/>
      <c r="E1292" s="189"/>
      <c r="G1292" s="189"/>
      <c r="I1292" s="189"/>
    </row>
    <row r="1293" spans="3:9" x14ac:dyDescent="0.3">
      <c r="C1293" s="189"/>
      <c r="E1293" s="189"/>
      <c r="G1293" s="189"/>
      <c r="I1293" s="189"/>
    </row>
    <row r="1294" spans="3:9" x14ac:dyDescent="0.3">
      <c r="C1294" s="189"/>
      <c r="E1294" s="189"/>
      <c r="G1294" s="189"/>
      <c r="I1294" s="189"/>
    </row>
    <row r="1295" spans="3:9" x14ac:dyDescent="0.3">
      <c r="C1295" s="189"/>
      <c r="E1295" s="189"/>
      <c r="G1295" s="189"/>
      <c r="I1295" s="189"/>
    </row>
    <row r="1296" spans="3:9" x14ac:dyDescent="0.3">
      <c r="C1296" s="189"/>
      <c r="E1296" s="189"/>
      <c r="G1296" s="189"/>
      <c r="I1296" s="189"/>
    </row>
    <row r="1297" spans="3:9" x14ac:dyDescent="0.3">
      <c r="C1297" s="189"/>
      <c r="E1297" s="189"/>
      <c r="G1297" s="189"/>
      <c r="I1297" s="189"/>
    </row>
    <row r="1298" spans="3:9" x14ac:dyDescent="0.3">
      <c r="C1298" s="189"/>
      <c r="E1298" s="189"/>
      <c r="G1298" s="189"/>
      <c r="I1298" s="189"/>
    </row>
    <row r="1299" spans="3:9" x14ac:dyDescent="0.3">
      <c r="C1299" s="189"/>
      <c r="E1299" s="189"/>
      <c r="G1299" s="189"/>
      <c r="I1299" s="189"/>
    </row>
    <row r="1300" spans="3:9" x14ac:dyDescent="0.3">
      <c r="C1300" s="189"/>
      <c r="E1300" s="189"/>
      <c r="G1300" s="189"/>
      <c r="I1300" s="189"/>
    </row>
    <row r="1301" spans="3:9" x14ac:dyDescent="0.3">
      <c r="C1301" s="189"/>
      <c r="E1301" s="189"/>
      <c r="G1301" s="189"/>
      <c r="I1301" s="189"/>
    </row>
    <row r="1302" spans="3:9" x14ac:dyDescent="0.3">
      <c r="C1302" s="189"/>
      <c r="E1302" s="189"/>
      <c r="G1302" s="189"/>
      <c r="I1302" s="189"/>
    </row>
    <row r="1303" spans="3:9" x14ac:dyDescent="0.3">
      <c r="C1303" s="189"/>
      <c r="E1303" s="189"/>
      <c r="G1303" s="189"/>
      <c r="I1303" s="189"/>
    </row>
    <row r="1304" spans="3:9" x14ac:dyDescent="0.3">
      <c r="C1304" s="189"/>
      <c r="E1304" s="189"/>
      <c r="G1304" s="189"/>
      <c r="I1304" s="189"/>
    </row>
    <row r="1305" spans="3:9" x14ac:dyDescent="0.3">
      <c r="C1305" s="189"/>
      <c r="E1305" s="189"/>
      <c r="G1305" s="189"/>
      <c r="I1305" s="189"/>
    </row>
    <row r="1306" spans="3:9" x14ac:dyDescent="0.3">
      <c r="C1306" s="189"/>
      <c r="E1306" s="189"/>
      <c r="G1306" s="189"/>
      <c r="I1306" s="189"/>
    </row>
    <row r="1307" spans="3:9" x14ac:dyDescent="0.3">
      <c r="C1307" s="189"/>
      <c r="E1307" s="189"/>
      <c r="G1307" s="189"/>
      <c r="I1307" s="189"/>
    </row>
    <row r="1308" spans="3:9" x14ac:dyDescent="0.3">
      <c r="C1308" s="189"/>
      <c r="E1308" s="189"/>
      <c r="G1308" s="189"/>
      <c r="I1308" s="189"/>
    </row>
    <row r="1309" spans="3:9" x14ac:dyDescent="0.3">
      <c r="C1309" s="189"/>
      <c r="E1309" s="189"/>
      <c r="G1309" s="189"/>
      <c r="I1309" s="189"/>
    </row>
    <row r="1310" spans="3:9" x14ac:dyDescent="0.3">
      <c r="C1310" s="189"/>
      <c r="E1310" s="189"/>
      <c r="G1310" s="189"/>
      <c r="I1310" s="189"/>
    </row>
    <row r="1311" spans="3:9" x14ac:dyDescent="0.3">
      <c r="C1311" s="189"/>
      <c r="E1311" s="189"/>
      <c r="G1311" s="189"/>
      <c r="I1311" s="189"/>
    </row>
    <row r="1312" spans="3:9" x14ac:dyDescent="0.3">
      <c r="C1312" s="189"/>
      <c r="E1312" s="189"/>
      <c r="G1312" s="189"/>
      <c r="I1312" s="189"/>
    </row>
    <row r="1313" spans="3:9" x14ac:dyDescent="0.3">
      <c r="C1313" s="189"/>
      <c r="E1313" s="189"/>
      <c r="G1313" s="189"/>
      <c r="I1313" s="189"/>
    </row>
    <row r="1314" spans="3:9" x14ac:dyDescent="0.3">
      <c r="C1314" s="189"/>
      <c r="E1314" s="189"/>
      <c r="G1314" s="189"/>
      <c r="I1314" s="189"/>
    </row>
    <row r="1315" spans="3:9" x14ac:dyDescent="0.3">
      <c r="C1315" s="189"/>
      <c r="E1315" s="189"/>
      <c r="G1315" s="189"/>
      <c r="I1315" s="189"/>
    </row>
    <row r="1316" spans="3:9" x14ac:dyDescent="0.3">
      <c r="C1316" s="189"/>
      <c r="E1316" s="189"/>
      <c r="G1316" s="189"/>
      <c r="I1316" s="189"/>
    </row>
    <row r="1317" spans="3:9" x14ac:dyDescent="0.3">
      <c r="C1317" s="189"/>
      <c r="E1317" s="189"/>
      <c r="G1317" s="189"/>
      <c r="I1317" s="189"/>
    </row>
    <row r="1318" spans="3:9" x14ac:dyDescent="0.3">
      <c r="C1318" s="189"/>
      <c r="E1318" s="189"/>
      <c r="G1318" s="189"/>
      <c r="I1318" s="189"/>
    </row>
    <row r="1319" spans="3:9" x14ac:dyDescent="0.3">
      <c r="C1319" s="189"/>
      <c r="E1319" s="189"/>
      <c r="G1319" s="189"/>
      <c r="I1319" s="189"/>
    </row>
    <row r="1320" spans="3:9" x14ac:dyDescent="0.3">
      <c r="C1320" s="189"/>
      <c r="E1320" s="189"/>
      <c r="G1320" s="189"/>
      <c r="I1320" s="189"/>
    </row>
    <row r="1321" spans="3:9" x14ac:dyDescent="0.3">
      <c r="C1321" s="189"/>
      <c r="E1321" s="189"/>
      <c r="G1321" s="189"/>
      <c r="I1321" s="189"/>
    </row>
    <row r="1322" spans="3:9" x14ac:dyDescent="0.3">
      <c r="C1322" s="189"/>
      <c r="E1322" s="189"/>
      <c r="G1322" s="189"/>
      <c r="I1322" s="189"/>
    </row>
    <row r="1323" spans="3:9" x14ac:dyDescent="0.3">
      <c r="C1323" s="189"/>
      <c r="E1323" s="189"/>
      <c r="G1323" s="189"/>
      <c r="I1323" s="189"/>
    </row>
    <row r="1324" spans="3:9" x14ac:dyDescent="0.3">
      <c r="C1324" s="189"/>
      <c r="E1324" s="189"/>
      <c r="G1324" s="189"/>
      <c r="I1324" s="189"/>
    </row>
    <row r="1325" spans="3:9" x14ac:dyDescent="0.3">
      <c r="C1325" s="189"/>
      <c r="E1325" s="189"/>
      <c r="G1325" s="189"/>
      <c r="I1325" s="189"/>
    </row>
    <row r="1326" spans="3:9" x14ac:dyDescent="0.3">
      <c r="C1326" s="189"/>
      <c r="E1326" s="189"/>
      <c r="G1326" s="189"/>
      <c r="I1326" s="189"/>
    </row>
    <row r="1327" spans="3:9" x14ac:dyDescent="0.3">
      <c r="C1327" s="189"/>
      <c r="E1327" s="189"/>
      <c r="G1327" s="189"/>
      <c r="I1327" s="189"/>
    </row>
    <row r="1328" spans="3:9" x14ac:dyDescent="0.3">
      <c r="C1328" s="189"/>
      <c r="E1328" s="189"/>
      <c r="G1328" s="189"/>
      <c r="I1328" s="189"/>
    </row>
    <row r="1329" spans="3:9" x14ac:dyDescent="0.3">
      <c r="C1329" s="189"/>
      <c r="E1329" s="189"/>
      <c r="G1329" s="189"/>
      <c r="I1329" s="189"/>
    </row>
    <row r="1330" spans="3:9" x14ac:dyDescent="0.3">
      <c r="C1330" s="189"/>
      <c r="E1330" s="189"/>
      <c r="G1330" s="189"/>
      <c r="I1330" s="189"/>
    </row>
    <row r="1331" spans="3:9" x14ac:dyDescent="0.3">
      <c r="C1331" s="189"/>
      <c r="E1331" s="189"/>
      <c r="G1331" s="189"/>
      <c r="I1331" s="189"/>
    </row>
    <row r="1332" spans="3:9" x14ac:dyDescent="0.3">
      <c r="C1332" s="189"/>
      <c r="E1332" s="189"/>
      <c r="G1332" s="189"/>
      <c r="I1332" s="189"/>
    </row>
    <row r="1333" spans="3:9" x14ac:dyDescent="0.3">
      <c r="C1333" s="189"/>
      <c r="E1333" s="189"/>
      <c r="G1333" s="189"/>
      <c r="I1333" s="189"/>
    </row>
    <row r="1334" spans="3:9" x14ac:dyDescent="0.3">
      <c r="C1334" s="189"/>
      <c r="E1334" s="189"/>
      <c r="G1334" s="189"/>
      <c r="I1334" s="189"/>
    </row>
    <row r="1335" spans="3:9" x14ac:dyDescent="0.3">
      <c r="C1335" s="189"/>
      <c r="E1335" s="189"/>
      <c r="G1335" s="189"/>
      <c r="I1335" s="189"/>
    </row>
    <row r="1336" spans="3:9" x14ac:dyDescent="0.3">
      <c r="C1336" s="189"/>
      <c r="E1336" s="189"/>
      <c r="G1336" s="189"/>
      <c r="I1336" s="189"/>
    </row>
    <row r="1337" spans="3:9" x14ac:dyDescent="0.3">
      <c r="C1337" s="189"/>
      <c r="E1337" s="189"/>
      <c r="G1337" s="189"/>
      <c r="I1337" s="189"/>
    </row>
    <row r="1338" spans="3:9" x14ac:dyDescent="0.3">
      <c r="C1338" s="189"/>
      <c r="E1338" s="189"/>
      <c r="G1338" s="189"/>
      <c r="I1338" s="189"/>
    </row>
    <row r="1339" spans="3:9" x14ac:dyDescent="0.3">
      <c r="C1339" s="189"/>
      <c r="E1339" s="189"/>
      <c r="G1339" s="189"/>
      <c r="I1339" s="189"/>
    </row>
    <row r="1340" spans="3:9" x14ac:dyDescent="0.3">
      <c r="C1340" s="189"/>
      <c r="E1340" s="189"/>
      <c r="G1340" s="189"/>
      <c r="I1340" s="189"/>
    </row>
    <row r="1341" spans="3:9" x14ac:dyDescent="0.3">
      <c r="C1341" s="189"/>
      <c r="E1341" s="189"/>
      <c r="G1341" s="189"/>
      <c r="I1341" s="189"/>
    </row>
    <row r="1342" spans="3:9" x14ac:dyDescent="0.3">
      <c r="C1342" s="189"/>
      <c r="E1342" s="189"/>
      <c r="G1342" s="189"/>
      <c r="I1342" s="189"/>
    </row>
    <row r="1343" spans="3:9" x14ac:dyDescent="0.3">
      <c r="C1343" s="189"/>
      <c r="E1343" s="189"/>
      <c r="G1343" s="189"/>
      <c r="I1343" s="189"/>
    </row>
    <row r="1344" spans="3:9" x14ac:dyDescent="0.3">
      <c r="C1344" s="189"/>
      <c r="E1344" s="189"/>
      <c r="G1344" s="189"/>
      <c r="I1344" s="189"/>
    </row>
    <row r="1345" spans="3:9" x14ac:dyDescent="0.3">
      <c r="C1345" s="189"/>
      <c r="E1345" s="189"/>
      <c r="G1345" s="189"/>
      <c r="I1345" s="189"/>
    </row>
    <row r="1346" spans="3:9" x14ac:dyDescent="0.3">
      <c r="C1346" s="189"/>
      <c r="E1346" s="189"/>
      <c r="G1346" s="189"/>
      <c r="I1346" s="189"/>
    </row>
    <row r="1347" spans="3:9" x14ac:dyDescent="0.3">
      <c r="C1347" s="189"/>
      <c r="E1347" s="189"/>
      <c r="G1347" s="189"/>
      <c r="I1347" s="189"/>
    </row>
    <row r="1348" spans="3:9" x14ac:dyDescent="0.3">
      <c r="C1348" s="189"/>
      <c r="E1348" s="189"/>
      <c r="G1348" s="189"/>
      <c r="I1348" s="189"/>
    </row>
    <row r="1349" spans="3:9" x14ac:dyDescent="0.3">
      <c r="C1349" s="189"/>
      <c r="E1349" s="189"/>
      <c r="G1349" s="189"/>
      <c r="I1349" s="189"/>
    </row>
    <row r="1350" spans="3:9" x14ac:dyDescent="0.3">
      <c r="C1350" s="189"/>
      <c r="E1350" s="189"/>
      <c r="G1350" s="189"/>
      <c r="I1350" s="189"/>
    </row>
    <row r="1351" spans="3:9" x14ac:dyDescent="0.3">
      <c r="C1351" s="189"/>
      <c r="E1351" s="189"/>
      <c r="G1351" s="189"/>
      <c r="I1351" s="189"/>
    </row>
    <row r="1352" spans="3:9" x14ac:dyDescent="0.3">
      <c r="C1352" s="189"/>
      <c r="E1352" s="189"/>
      <c r="G1352" s="189"/>
      <c r="I1352" s="189"/>
    </row>
    <row r="1353" spans="3:9" x14ac:dyDescent="0.3">
      <c r="C1353" s="189"/>
      <c r="E1353" s="189"/>
      <c r="G1353" s="189"/>
      <c r="I1353" s="189"/>
    </row>
    <row r="1354" spans="3:9" x14ac:dyDescent="0.3">
      <c r="C1354" s="189"/>
      <c r="E1354" s="189"/>
      <c r="G1354" s="189"/>
      <c r="I1354" s="189"/>
    </row>
    <row r="1355" spans="3:9" x14ac:dyDescent="0.3">
      <c r="C1355" s="189"/>
      <c r="E1355" s="189"/>
      <c r="G1355" s="189"/>
      <c r="I1355" s="189"/>
    </row>
    <row r="1356" spans="3:9" x14ac:dyDescent="0.3">
      <c r="C1356" s="189"/>
      <c r="E1356" s="189"/>
      <c r="G1356" s="189"/>
      <c r="I1356" s="189"/>
    </row>
    <row r="1357" spans="3:9" x14ac:dyDescent="0.3">
      <c r="C1357" s="189"/>
      <c r="E1357" s="189"/>
      <c r="G1357" s="189"/>
      <c r="I1357" s="189"/>
    </row>
    <row r="1358" spans="3:9" x14ac:dyDescent="0.3">
      <c r="C1358" s="189"/>
      <c r="E1358" s="189"/>
      <c r="G1358" s="189"/>
      <c r="I1358" s="189"/>
    </row>
    <row r="1359" spans="3:9" x14ac:dyDescent="0.3">
      <c r="C1359" s="189"/>
      <c r="E1359" s="189"/>
      <c r="G1359" s="189"/>
      <c r="I1359" s="189"/>
    </row>
    <row r="1360" spans="3:9" x14ac:dyDescent="0.3">
      <c r="C1360" s="189"/>
      <c r="E1360" s="189"/>
      <c r="G1360" s="189"/>
      <c r="I1360" s="189"/>
    </row>
    <row r="1361" spans="3:9" x14ac:dyDescent="0.3">
      <c r="C1361" s="189"/>
      <c r="E1361" s="189"/>
      <c r="G1361" s="189"/>
      <c r="I1361" s="189"/>
    </row>
    <row r="1362" spans="3:9" x14ac:dyDescent="0.3">
      <c r="C1362" s="189"/>
      <c r="E1362" s="189"/>
      <c r="G1362" s="189"/>
      <c r="I1362" s="189"/>
    </row>
    <row r="1363" spans="3:9" x14ac:dyDescent="0.3">
      <c r="C1363" s="189"/>
      <c r="E1363" s="189"/>
      <c r="G1363" s="189"/>
      <c r="I1363" s="189"/>
    </row>
    <row r="1364" spans="3:9" x14ac:dyDescent="0.3">
      <c r="C1364" s="189"/>
      <c r="E1364" s="189"/>
      <c r="G1364" s="189"/>
      <c r="I1364" s="189"/>
    </row>
    <row r="1365" spans="3:9" x14ac:dyDescent="0.3">
      <c r="C1365" s="189"/>
      <c r="E1365" s="189"/>
      <c r="G1365" s="189"/>
      <c r="I1365" s="189"/>
    </row>
    <row r="1366" spans="3:9" x14ac:dyDescent="0.3">
      <c r="C1366" s="189"/>
      <c r="E1366" s="189"/>
      <c r="G1366" s="189"/>
      <c r="I1366" s="189"/>
    </row>
    <row r="1367" spans="3:9" x14ac:dyDescent="0.3">
      <c r="C1367" s="189"/>
      <c r="E1367" s="189"/>
      <c r="G1367" s="189"/>
      <c r="I1367" s="189"/>
    </row>
    <row r="1368" spans="3:9" x14ac:dyDescent="0.3">
      <c r="C1368" s="189"/>
      <c r="E1368" s="189"/>
      <c r="G1368" s="189"/>
      <c r="I1368" s="189"/>
    </row>
    <row r="1369" spans="3:9" x14ac:dyDescent="0.3">
      <c r="C1369" s="189"/>
      <c r="E1369" s="189"/>
      <c r="G1369" s="189"/>
      <c r="I1369" s="189"/>
    </row>
    <row r="1370" spans="3:9" x14ac:dyDescent="0.3">
      <c r="C1370" s="189"/>
      <c r="E1370" s="189"/>
      <c r="G1370" s="189"/>
      <c r="I1370" s="189"/>
    </row>
    <row r="1371" spans="3:9" x14ac:dyDescent="0.3">
      <c r="C1371" s="189"/>
      <c r="E1371" s="189"/>
      <c r="G1371" s="189"/>
      <c r="I1371" s="189"/>
    </row>
    <row r="1372" spans="3:9" x14ac:dyDescent="0.3">
      <c r="C1372" s="189"/>
      <c r="E1372" s="189"/>
      <c r="G1372" s="189"/>
      <c r="I1372" s="189"/>
    </row>
    <row r="1373" spans="3:9" x14ac:dyDescent="0.3">
      <c r="C1373" s="189"/>
      <c r="E1373" s="189"/>
      <c r="G1373" s="189"/>
      <c r="I1373" s="189"/>
    </row>
    <row r="1374" spans="3:9" x14ac:dyDescent="0.3">
      <c r="C1374" s="189"/>
      <c r="E1374" s="189"/>
      <c r="G1374" s="189"/>
      <c r="I1374" s="189"/>
    </row>
    <row r="1375" spans="3:9" x14ac:dyDescent="0.3">
      <c r="C1375" s="189"/>
      <c r="E1375" s="189"/>
      <c r="G1375" s="189"/>
      <c r="I1375" s="189"/>
    </row>
    <row r="1376" spans="3:9" x14ac:dyDescent="0.3">
      <c r="C1376" s="189"/>
      <c r="E1376" s="189"/>
      <c r="G1376" s="189"/>
      <c r="I1376" s="189"/>
    </row>
    <row r="1377" spans="3:9" x14ac:dyDescent="0.3">
      <c r="C1377" s="189"/>
      <c r="E1377" s="189"/>
      <c r="G1377" s="189"/>
      <c r="I1377" s="189"/>
    </row>
    <row r="1378" spans="3:9" x14ac:dyDescent="0.3">
      <c r="C1378" s="189"/>
      <c r="E1378" s="189"/>
      <c r="G1378" s="189"/>
      <c r="I1378" s="189"/>
    </row>
    <row r="1379" spans="3:9" x14ac:dyDescent="0.3">
      <c r="C1379" s="189"/>
      <c r="E1379" s="189"/>
      <c r="G1379" s="189"/>
      <c r="I1379" s="189"/>
    </row>
    <row r="1380" spans="3:9" x14ac:dyDescent="0.3">
      <c r="C1380" s="189"/>
      <c r="E1380" s="189"/>
      <c r="G1380" s="189"/>
      <c r="I1380" s="189"/>
    </row>
    <row r="1381" spans="3:9" x14ac:dyDescent="0.3">
      <c r="C1381" s="189"/>
      <c r="E1381" s="189"/>
      <c r="G1381" s="189"/>
      <c r="I1381" s="189"/>
    </row>
    <row r="1382" spans="3:9" x14ac:dyDescent="0.3">
      <c r="C1382" s="189"/>
      <c r="E1382" s="189"/>
      <c r="G1382" s="189"/>
      <c r="I1382" s="189"/>
    </row>
    <row r="1383" spans="3:9" x14ac:dyDescent="0.3">
      <c r="C1383" s="189"/>
      <c r="E1383" s="189"/>
      <c r="G1383" s="189"/>
      <c r="I1383" s="189"/>
    </row>
    <row r="1384" spans="3:9" x14ac:dyDescent="0.3">
      <c r="C1384" s="189"/>
      <c r="E1384" s="189"/>
      <c r="G1384" s="189"/>
      <c r="I1384" s="189"/>
    </row>
    <row r="1385" spans="3:9" x14ac:dyDescent="0.3">
      <c r="C1385" s="189"/>
      <c r="E1385" s="189"/>
      <c r="G1385" s="189"/>
      <c r="I1385" s="189"/>
    </row>
    <row r="1386" spans="3:9" x14ac:dyDescent="0.3">
      <c r="C1386" s="189"/>
      <c r="E1386" s="189"/>
      <c r="G1386" s="189"/>
      <c r="I1386" s="189"/>
    </row>
    <row r="1387" spans="3:9" x14ac:dyDescent="0.3">
      <c r="C1387" s="189"/>
      <c r="E1387" s="189"/>
      <c r="G1387" s="189"/>
      <c r="I1387" s="189"/>
    </row>
    <row r="1388" spans="3:9" x14ac:dyDescent="0.3">
      <c r="C1388" s="189"/>
      <c r="E1388" s="189"/>
      <c r="G1388" s="189"/>
      <c r="I1388" s="189"/>
    </row>
    <row r="1389" spans="3:9" x14ac:dyDescent="0.3">
      <c r="C1389" s="189"/>
      <c r="E1389" s="189"/>
      <c r="G1389" s="189"/>
      <c r="I1389" s="189"/>
    </row>
    <row r="1390" spans="3:9" x14ac:dyDescent="0.3">
      <c r="C1390" s="189"/>
      <c r="E1390" s="189"/>
      <c r="G1390" s="189"/>
      <c r="I1390" s="189"/>
    </row>
    <row r="1391" spans="3:9" x14ac:dyDescent="0.3">
      <c r="C1391" s="189"/>
      <c r="E1391" s="189"/>
      <c r="G1391" s="189"/>
      <c r="I1391" s="189"/>
    </row>
    <row r="1392" spans="3:9" x14ac:dyDescent="0.3">
      <c r="C1392" s="189"/>
      <c r="E1392" s="189"/>
      <c r="G1392" s="189"/>
      <c r="I1392" s="189"/>
    </row>
    <row r="1393" spans="3:9" x14ac:dyDescent="0.3">
      <c r="C1393" s="189"/>
      <c r="E1393" s="189"/>
      <c r="G1393" s="189"/>
      <c r="I1393" s="189"/>
    </row>
    <row r="1394" spans="3:9" x14ac:dyDescent="0.3">
      <c r="C1394" s="189"/>
      <c r="E1394" s="189"/>
      <c r="G1394" s="189"/>
      <c r="I1394" s="189"/>
    </row>
    <row r="1395" spans="3:9" x14ac:dyDescent="0.3">
      <c r="C1395" s="189"/>
      <c r="E1395" s="189"/>
      <c r="G1395" s="189"/>
      <c r="I1395" s="189"/>
    </row>
    <row r="1396" spans="3:9" x14ac:dyDescent="0.3">
      <c r="C1396" s="189"/>
      <c r="E1396" s="189"/>
      <c r="G1396" s="189"/>
      <c r="I1396" s="189"/>
    </row>
    <row r="1397" spans="3:9" x14ac:dyDescent="0.3">
      <c r="C1397" s="189"/>
      <c r="E1397" s="189"/>
      <c r="G1397" s="189"/>
      <c r="I1397" s="189"/>
    </row>
    <row r="1398" spans="3:9" x14ac:dyDescent="0.3">
      <c r="C1398" s="189"/>
      <c r="E1398" s="189"/>
      <c r="G1398" s="189"/>
      <c r="I1398" s="189"/>
    </row>
    <row r="1399" spans="3:9" x14ac:dyDescent="0.3">
      <c r="C1399" s="189"/>
      <c r="E1399" s="189"/>
      <c r="G1399" s="189"/>
      <c r="I1399" s="189"/>
    </row>
    <row r="1400" spans="3:9" x14ac:dyDescent="0.3">
      <c r="C1400" s="189"/>
      <c r="E1400" s="189"/>
      <c r="G1400" s="189"/>
      <c r="I1400" s="189"/>
    </row>
    <row r="1401" spans="3:9" x14ac:dyDescent="0.3">
      <c r="C1401" s="189"/>
      <c r="E1401" s="189"/>
      <c r="G1401" s="189"/>
      <c r="I1401" s="189"/>
    </row>
    <row r="1402" spans="3:9" x14ac:dyDescent="0.3">
      <c r="C1402" s="189"/>
      <c r="E1402" s="189"/>
      <c r="G1402" s="189"/>
      <c r="I1402" s="189"/>
    </row>
    <row r="1403" spans="3:9" x14ac:dyDescent="0.3">
      <c r="C1403" s="189"/>
      <c r="E1403" s="189"/>
      <c r="G1403" s="189"/>
      <c r="I1403" s="189"/>
    </row>
    <row r="1404" spans="3:9" x14ac:dyDescent="0.3">
      <c r="C1404" s="189"/>
      <c r="E1404" s="189"/>
      <c r="G1404" s="189"/>
      <c r="I1404" s="189"/>
    </row>
    <row r="1405" spans="3:9" x14ac:dyDescent="0.3">
      <c r="C1405" s="189"/>
      <c r="E1405" s="189"/>
      <c r="G1405" s="189"/>
      <c r="I1405" s="189"/>
    </row>
    <row r="1406" spans="3:9" x14ac:dyDescent="0.3">
      <c r="C1406" s="189"/>
      <c r="E1406" s="189"/>
      <c r="G1406" s="189"/>
      <c r="I1406" s="189"/>
    </row>
    <row r="1407" spans="3:9" x14ac:dyDescent="0.3">
      <c r="C1407" s="189"/>
      <c r="E1407" s="189"/>
      <c r="G1407" s="189"/>
      <c r="I1407" s="189"/>
    </row>
    <row r="1408" spans="3:9" x14ac:dyDescent="0.3">
      <c r="C1408" s="189"/>
      <c r="E1408" s="189"/>
      <c r="G1408" s="189"/>
      <c r="I1408" s="189"/>
    </row>
    <row r="1409" spans="3:9" x14ac:dyDescent="0.3">
      <c r="C1409" s="189"/>
      <c r="E1409" s="189"/>
      <c r="G1409" s="189"/>
      <c r="I1409" s="189"/>
    </row>
    <row r="1410" spans="3:9" x14ac:dyDescent="0.3">
      <c r="C1410" s="189"/>
      <c r="E1410" s="189"/>
      <c r="G1410" s="189"/>
      <c r="I1410" s="189"/>
    </row>
    <row r="1411" spans="3:9" x14ac:dyDescent="0.3">
      <c r="C1411" s="189"/>
      <c r="E1411" s="189"/>
      <c r="G1411" s="189"/>
      <c r="I1411" s="189"/>
    </row>
    <row r="1412" spans="3:9" x14ac:dyDescent="0.3">
      <c r="C1412" s="189"/>
      <c r="E1412" s="189"/>
      <c r="G1412" s="189"/>
      <c r="I1412" s="189"/>
    </row>
    <row r="1413" spans="3:9" x14ac:dyDescent="0.3">
      <c r="C1413" s="189"/>
      <c r="E1413" s="189"/>
      <c r="G1413" s="189"/>
      <c r="I1413" s="189"/>
    </row>
    <row r="1414" spans="3:9" x14ac:dyDescent="0.3">
      <c r="C1414" s="189"/>
      <c r="E1414" s="189"/>
      <c r="G1414" s="189"/>
      <c r="I1414" s="189"/>
    </row>
    <row r="1415" spans="3:9" x14ac:dyDescent="0.3">
      <c r="C1415" s="189"/>
      <c r="E1415" s="189"/>
      <c r="G1415" s="189"/>
      <c r="I1415" s="189"/>
    </row>
    <row r="1416" spans="3:9" x14ac:dyDescent="0.3">
      <c r="C1416" s="189"/>
      <c r="E1416" s="189"/>
      <c r="G1416" s="189"/>
      <c r="I1416" s="189"/>
    </row>
    <row r="1417" spans="3:9" x14ac:dyDescent="0.3">
      <c r="C1417" s="189"/>
      <c r="E1417" s="189"/>
      <c r="G1417" s="189"/>
      <c r="I1417" s="189"/>
    </row>
    <row r="1418" spans="3:9" x14ac:dyDescent="0.3">
      <c r="C1418" s="189"/>
      <c r="E1418" s="189"/>
      <c r="G1418" s="189"/>
      <c r="I1418" s="189"/>
    </row>
    <row r="1419" spans="3:9" x14ac:dyDescent="0.3">
      <c r="C1419" s="189"/>
      <c r="E1419" s="189"/>
      <c r="G1419" s="189"/>
      <c r="I1419" s="189"/>
    </row>
    <row r="1420" spans="3:9" x14ac:dyDescent="0.3">
      <c r="C1420" s="189"/>
      <c r="E1420" s="189"/>
      <c r="G1420" s="189"/>
      <c r="I1420" s="189"/>
    </row>
    <row r="1421" spans="3:9" x14ac:dyDescent="0.3">
      <c r="C1421" s="189"/>
      <c r="E1421" s="189"/>
      <c r="G1421" s="189"/>
      <c r="I1421" s="189"/>
    </row>
    <row r="1422" spans="3:9" x14ac:dyDescent="0.3">
      <c r="C1422" s="189"/>
      <c r="E1422" s="189"/>
      <c r="G1422" s="189"/>
      <c r="I1422" s="189"/>
    </row>
    <row r="1423" spans="3:9" x14ac:dyDescent="0.3">
      <c r="C1423" s="189"/>
      <c r="E1423" s="189"/>
      <c r="G1423" s="189"/>
      <c r="I1423" s="189"/>
    </row>
    <row r="1424" spans="3:9" x14ac:dyDescent="0.3">
      <c r="C1424" s="189"/>
      <c r="E1424" s="189"/>
      <c r="G1424" s="189"/>
      <c r="I1424" s="189"/>
    </row>
    <row r="1425" spans="3:9" x14ac:dyDescent="0.3">
      <c r="C1425" s="189"/>
      <c r="E1425" s="189"/>
      <c r="G1425" s="189"/>
      <c r="I1425" s="189"/>
    </row>
    <row r="1426" spans="3:9" x14ac:dyDescent="0.3">
      <c r="C1426" s="189"/>
      <c r="E1426" s="189"/>
      <c r="G1426" s="189"/>
      <c r="I1426" s="189"/>
    </row>
    <row r="1427" spans="3:9" x14ac:dyDescent="0.3">
      <c r="C1427" s="189"/>
      <c r="E1427" s="189"/>
      <c r="G1427" s="189"/>
      <c r="I1427" s="189"/>
    </row>
    <row r="1428" spans="3:9" x14ac:dyDescent="0.3">
      <c r="C1428" s="189"/>
      <c r="E1428" s="189"/>
      <c r="G1428" s="189"/>
      <c r="I1428" s="189"/>
    </row>
    <row r="1429" spans="3:9" x14ac:dyDescent="0.3">
      <c r="C1429" s="189"/>
      <c r="E1429" s="189"/>
      <c r="G1429" s="189"/>
      <c r="I1429" s="189"/>
    </row>
    <row r="1430" spans="3:9" x14ac:dyDescent="0.3">
      <c r="C1430" s="189"/>
      <c r="E1430" s="189"/>
      <c r="G1430" s="189"/>
      <c r="I1430" s="189"/>
    </row>
    <row r="1431" spans="3:9" x14ac:dyDescent="0.3">
      <c r="C1431" s="189"/>
      <c r="E1431" s="189"/>
      <c r="G1431" s="189"/>
      <c r="I1431" s="189"/>
    </row>
    <row r="1432" spans="3:9" x14ac:dyDescent="0.3">
      <c r="C1432" s="189"/>
      <c r="E1432" s="189"/>
      <c r="G1432" s="189"/>
      <c r="I1432" s="189"/>
    </row>
    <row r="1433" spans="3:9" x14ac:dyDescent="0.3">
      <c r="C1433" s="189"/>
      <c r="E1433" s="189"/>
      <c r="G1433" s="189"/>
      <c r="I1433" s="189"/>
    </row>
    <row r="1434" spans="3:9" x14ac:dyDescent="0.3">
      <c r="C1434" s="189"/>
      <c r="E1434" s="189"/>
      <c r="G1434" s="189"/>
      <c r="I1434" s="189"/>
    </row>
    <row r="1435" spans="3:9" x14ac:dyDescent="0.3">
      <c r="C1435" s="189"/>
      <c r="E1435" s="189"/>
      <c r="G1435" s="189"/>
      <c r="I1435" s="189"/>
    </row>
    <row r="1436" spans="3:9" x14ac:dyDescent="0.3">
      <c r="C1436" s="189"/>
      <c r="E1436" s="189"/>
      <c r="G1436" s="189"/>
      <c r="I1436" s="189"/>
    </row>
    <row r="1437" spans="3:9" x14ac:dyDescent="0.3">
      <c r="C1437" s="189"/>
      <c r="E1437" s="189"/>
      <c r="G1437" s="189"/>
      <c r="I1437" s="189"/>
    </row>
    <row r="1438" spans="3:9" x14ac:dyDescent="0.3">
      <c r="C1438" s="189"/>
      <c r="E1438" s="189"/>
      <c r="G1438" s="189"/>
      <c r="I1438" s="189"/>
    </row>
    <row r="1439" spans="3:9" x14ac:dyDescent="0.3">
      <c r="C1439" s="189"/>
      <c r="E1439" s="189"/>
      <c r="G1439" s="189"/>
      <c r="I1439" s="189"/>
    </row>
    <row r="1440" spans="3:9" x14ac:dyDescent="0.3">
      <c r="C1440" s="189"/>
      <c r="E1440" s="189"/>
      <c r="G1440" s="189"/>
      <c r="I1440" s="189"/>
    </row>
    <row r="1441" spans="3:9" x14ac:dyDescent="0.3">
      <c r="C1441" s="189"/>
      <c r="E1441" s="189"/>
      <c r="G1441" s="189"/>
      <c r="I1441" s="189"/>
    </row>
    <row r="1442" spans="3:9" x14ac:dyDescent="0.3">
      <c r="C1442" s="189"/>
      <c r="E1442" s="189"/>
      <c r="G1442" s="189"/>
      <c r="I1442" s="189"/>
    </row>
    <row r="1443" spans="3:9" x14ac:dyDescent="0.3">
      <c r="C1443" s="189"/>
      <c r="E1443" s="189"/>
      <c r="G1443" s="189"/>
      <c r="I1443" s="189"/>
    </row>
    <row r="1444" spans="3:9" x14ac:dyDescent="0.3">
      <c r="C1444" s="189"/>
      <c r="E1444" s="189"/>
      <c r="G1444" s="189"/>
      <c r="I1444" s="189"/>
    </row>
    <row r="1445" spans="3:9" x14ac:dyDescent="0.3">
      <c r="C1445" s="189"/>
      <c r="E1445" s="189"/>
      <c r="G1445" s="189"/>
      <c r="I1445" s="189"/>
    </row>
    <row r="1446" spans="3:9" x14ac:dyDescent="0.3">
      <c r="C1446" s="189"/>
      <c r="E1446" s="189"/>
      <c r="G1446" s="189"/>
      <c r="I1446" s="189"/>
    </row>
    <row r="1447" spans="3:9" x14ac:dyDescent="0.3">
      <c r="C1447" s="189"/>
      <c r="E1447" s="189"/>
      <c r="G1447" s="189"/>
      <c r="I1447" s="189"/>
    </row>
    <row r="1448" spans="3:9" x14ac:dyDescent="0.3">
      <c r="C1448" s="189"/>
      <c r="E1448" s="189"/>
      <c r="G1448" s="189"/>
      <c r="I1448" s="189"/>
    </row>
    <row r="1449" spans="3:9" x14ac:dyDescent="0.3">
      <c r="C1449" s="189"/>
      <c r="E1449" s="189"/>
      <c r="G1449" s="189"/>
      <c r="I1449" s="189"/>
    </row>
    <row r="1450" spans="3:9" x14ac:dyDescent="0.3">
      <c r="C1450" s="189"/>
      <c r="E1450" s="189"/>
      <c r="G1450" s="189"/>
      <c r="I1450" s="189"/>
    </row>
    <row r="1451" spans="3:9" x14ac:dyDescent="0.3">
      <c r="C1451" s="189"/>
      <c r="E1451" s="189"/>
      <c r="G1451" s="189"/>
      <c r="I1451" s="189"/>
    </row>
    <row r="1452" spans="3:9" x14ac:dyDescent="0.3">
      <c r="C1452" s="189"/>
      <c r="E1452" s="189"/>
      <c r="G1452" s="189"/>
      <c r="I1452" s="189"/>
    </row>
    <row r="1453" spans="3:9" x14ac:dyDescent="0.3">
      <c r="C1453" s="189"/>
      <c r="E1453" s="189"/>
      <c r="G1453" s="189"/>
      <c r="I1453" s="189"/>
    </row>
    <row r="1454" spans="3:9" x14ac:dyDescent="0.3">
      <c r="C1454" s="189"/>
      <c r="E1454" s="189"/>
      <c r="G1454" s="189"/>
      <c r="I1454" s="189"/>
    </row>
    <row r="1455" spans="3:9" x14ac:dyDescent="0.3">
      <c r="C1455" s="189"/>
      <c r="E1455" s="189"/>
      <c r="G1455" s="189"/>
      <c r="I1455" s="189"/>
    </row>
    <row r="1456" spans="3:9" x14ac:dyDescent="0.3">
      <c r="C1456" s="189"/>
      <c r="E1456" s="189"/>
      <c r="G1456" s="189"/>
      <c r="I1456" s="189"/>
    </row>
    <row r="1457" spans="3:9" x14ac:dyDescent="0.3">
      <c r="C1457" s="189"/>
      <c r="E1457" s="189"/>
      <c r="G1457" s="189"/>
      <c r="I1457" s="189"/>
    </row>
    <row r="1458" spans="3:9" x14ac:dyDescent="0.3">
      <c r="C1458" s="189"/>
      <c r="E1458" s="189"/>
      <c r="G1458" s="189"/>
      <c r="I1458" s="189"/>
    </row>
    <row r="1459" spans="3:9" x14ac:dyDescent="0.3">
      <c r="C1459" s="189"/>
      <c r="E1459" s="189"/>
      <c r="G1459" s="189"/>
      <c r="I1459" s="189"/>
    </row>
    <row r="1460" spans="3:9" x14ac:dyDescent="0.3">
      <c r="C1460" s="189"/>
      <c r="E1460" s="189"/>
      <c r="G1460" s="189"/>
      <c r="I1460" s="189"/>
    </row>
    <row r="1461" spans="3:9" x14ac:dyDescent="0.3">
      <c r="C1461" s="189"/>
      <c r="E1461" s="189"/>
      <c r="G1461" s="189"/>
      <c r="I1461" s="189"/>
    </row>
    <row r="1462" spans="3:9" x14ac:dyDescent="0.3">
      <c r="C1462" s="189"/>
      <c r="E1462" s="189"/>
      <c r="G1462" s="189"/>
      <c r="I1462" s="189"/>
    </row>
    <row r="1463" spans="3:9" x14ac:dyDescent="0.3">
      <c r="C1463" s="189"/>
      <c r="E1463" s="189"/>
      <c r="G1463" s="189"/>
      <c r="I1463" s="189"/>
    </row>
    <row r="1464" spans="3:9" x14ac:dyDescent="0.3">
      <c r="C1464" s="189"/>
      <c r="E1464" s="189"/>
      <c r="G1464" s="189"/>
      <c r="I1464" s="189"/>
    </row>
    <row r="1465" spans="3:9" x14ac:dyDescent="0.3">
      <c r="C1465" s="189"/>
      <c r="E1465" s="189"/>
      <c r="G1465" s="189"/>
      <c r="I1465" s="189"/>
    </row>
    <row r="1466" spans="3:9" x14ac:dyDescent="0.3">
      <c r="C1466" s="189"/>
      <c r="E1466" s="189"/>
      <c r="G1466" s="189"/>
      <c r="I1466" s="189"/>
    </row>
    <row r="1467" spans="3:9" x14ac:dyDescent="0.3">
      <c r="C1467" s="189"/>
      <c r="E1467" s="189"/>
      <c r="G1467" s="189"/>
      <c r="I1467" s="189"/>
    </row>
    <row r="1468" spans="3:9" x14ac:dyDescent="0.3">
      <c r="C1468" s="189"/>
      <c r="E1468" s="189"/>
      <c r="G1468" s="189"/>
      <c r="I1468" s="189"/>
    </row>
    <row r="1469" spans="3:9" x14ac:dyDescent="0.3">
      <c r="C1469" s="189"/>
      <c r="E1469" s="189"/>
      <c r="G1469" s="189"/>
      <c r="I1469" s="189"/>
    </row>
    <row r="1470" spans="3:9" x14ac:dyDescent="0.3">
      <c r="C1470" s="189"/>
      <c r="E1470" s="189"/>
      <c r="G1470" s="189"/>
      <c r="I1470" s="189"/>
    </row>
    <row r="1471" spans="3:9" x14ac:dyDescent="0.3">
      <c r="C1471" s="189"/>
      <c r="E1471" s="189"/>
      <c r="G1471" s="189"/>
      <c r="I1471" s="189"/>
    </row>
    <row r="1472" spans="3:9" x14ac:dyDescent="0.3">
      <c r="C1472" s="189"/>
      <c r="E1472" s="189"/>
      <c r="G1472" s="189"/>
      <c r="I1472" s="189"/>
    </row>
    <row r="1473" spans="3:9" x14ac:dyDescent="0.3">
      <c r="C1473" s="189"/>
      <c r="E1473" s="189"/>
      <c r="G1473" s="189"/>
      <c r="I1473" s="189"/>
    </row>
    <row r="1474" spans="3:9" x14ac:dyDescent="0.3">
      <c r="C1474" s="189"/>
      <c r="E1474" s="189"/>
      <c r="G1474" s="189"/>
      <c r="I1474" s="189"/>
    </row>
    <row r="1475" spans="3:9" x14ac:dyDescent="0.3">
      <c r="C1475" s="189"/>
      <c r="E1475" s="189"/>
      <c r="G1475" s="189"/>
      <c r="I1475" s="189"/>
    </row>
    <row r="1476" spans="3:9" x14ac:dyDescent="0.3">
      <c r="C1476" s="189"/>
      <c r="E1476" s="189"/>
      <c r="G1476" s="189"/>
      <c r="I1476" s="189"/>
    </row>
    <row r="1477" spans="3:9" x14ac:dyDescent="0.3">
      <c r="C1477" s="189"/>
      <c r="E1477" s="189"/>
      <c r="G1477" s="189"/>
      <c r="I1477" s="189"/>
    </row>
    <row r="1478" spans="3:9" x14ac:dyDescent="0.3">
      <c r="C1478" s="189"/>
      <c r="E1478" s="189"/>
      <c r="G1478" s="189"/>
      <c r="I1478" s="189"/>
    </row>
    <row r="1479" spans="3:9" x14ac:dyDescent="0.3">
      <c r="C1479" s="189"/>
      <c r="E1479" s="189"/>
      <c r="G1479" s="189"/>
      <c r="I1479" s="189"/>
    </row>
    <row r="1480" spans="3:9" x14ac:dyDescent="0.3">
      <c r="C1480" s="189"/>
      <c r="E1480" s="189"/>
      <c r="G1480" s="189"/>
      <c r="I1480" s="189"/>
    </row>
    <row r="1481" spans="3:9" x14ac:dyDescent="0.3">
      <c r="C1481" s="189"/>
      <c r="E1481" s="189"/>
      <c r="G1481" s="189"/>
      <c r="I1481" s="189"/>
    </row>
    <row r="1482" spans="3:9" x14ac:dyDescent="0.3">
      <c r="C1482" s="189"/>
      <c r="E1482" s="189"/>
      <c r="G1482" s="189"/>
      <c r="I1482" s="189"/>
    </row>
    <row r="1483" spans="3:9" x14ac:dyDescent="0.3">
      <c r="C1483" s="189"/>
      <c r="E1483" s="189"/>
      <c r="G1483" s="189"/>
      <c r="I1483" s="189"/>
    </row>
    <row r="1484" spans="3:9" x14ac:dyDescent="0.3">
      <c r="C1484" s="189"/>
      <c r="E1484" s="189"/>
      <c r="G1484" s="189"/>
      <c r="I1484" s="189"/>
    </row>
    <row r="1485" spans="3:9" x14ac:dyDescent="0.3">
      <c r="C1485" s="189"/>
      <c r="E1485" s="189"/>
      <c r="G1485" s="189"/>
      <c r="I1485" s="189"/>
    </row>
    <row r="1486" spans="3:9" x14ac:dyDescent="0.3">
      <c r="C1486" s="189"/>
      <c r="E1486" s="189"/>
      <c r="G1486" s="189"/>
      <c r="I1486" s="189"/>
    </row>
    <row r="1487" spans="3:9" x14ac:dyDescent="0.3">
      <c r="C1487" s="189"/>
      <c r="E1487" s="189"/>
      <c r="G1487" s="189"/>
      <c r="I1487" s="189"/>
    </row>
    <row r="1488" spans="3:9" x14ac:dyDescent="0.3">
      <c r="C1488" s="189"/>
      <c r="E1488" s="189"/>
      <c r="G1488" s="189"/>
      <c r="I1488" s="189"/>
    </row>
    <row r="1489" spans="3:9" x14ac:dyDescent="0.3">
      <c r="C1489" s="189"/>
      <c r="E1489" s="189"/>
      <c r="G1489" s="189"/>
      <c r="I1489" s="189"/>
    </row>
    <row r="1490" spans="3:9" x14ac:dyDescent="0.3">
      <c r="C1490" s="189"/>
      <c r="E1490" s="189"/>
      <c r="G1490" s="189"/>
      <c r="I1490" s="189"/>
    </row>
    <row r="1491" spans="3:9" x14ac:dyDescent="0.3">
      <c r="C1491" s="189"/>
      <c r="E1491" s="189"/>
      <c r="G1491" s="189"/>
      <c r="I1491" s="189"/>
    </row>
    <row r="1492" spans="3:9" x14ac:dyDescent="0.3">
      <c r="C1492" s="189"/>
      <c r="E1492" s="189"/>
      <c r="G1492" s="189"/>
      <c r="I1492" s="189"/>
    </row>
    <row r="1493" spans="3:9" x14ac:dyDescent="0.3">
      <c r="C1493" s="189"/>
      <c r="E1493" s="189"/>
      <c r="G1493" s="189"/>
      <c r="I1493" s="189"/>
    </row>
    <row r="1494" spans="3:9" x14ac:dyDescent="0.3">
      <c r="C1494" s="189"/>
      <c r="E1494" s="189"/>
      <c r="G1494" s="189"/>
      <c r="I1494" s="189"/>
    </row>
    <row r="1495" spans="3:9" x14ac:dyDescent="0.3">
      <c r="C1495" s="189"/>
      <c r="E1495" s="189"/>
      <c r="G1495" s="189"/>
      <c r="I1495" s="189"/>
    </row>
    <row r="1496" spans="3:9" x14ac:dyDescent="0.3">
      <c r="C1496" s="189"/>
      <c r="E1496" s="189"/>
      <c r="G1496" s="189"/>
      <c r="I1496" s="189"/>
    </row>
    <row r="1497" spans="3:9" x14ac:dyDescent="0.3">
      <c r="C1497" s="189"/>
      <c r="E1497" s="189"/>
      <c r="G1497" s="189"/>
      <c r="I1497" s="189"/>
    </row>
    <row r="1498" spans="3:9" x14ac:dyDescent="0.3">
      <c r="C1498" s="189"/>
      <c r="E1498" s="189"/>
      <c r="G1498" s="189"/>
      <c r="I1498" s="189"/>
    </row>
    <row r="1499" spans="3:9" x14ac:dyDescent="0.3">
      <c r="C1499" s="189"/>
      <c r="E1499" s="189"/>
      <c r="G1499" s="189"/>
      <c r="I1499" s="189"/>
    </row>
    <row r="1500" spans="3:9" x14ac:dyDescent="0.3">
      <c r="C1500" s="189"/>
      <c r="E1500" s="189"/>
      <c r="G1500" s="189"/>
      <c r="I1500" s="189"/>
    </row>
    <row r="1501" spans="3:9" x14ac:dyDescent="0.3">
      <c r="C1501" s="189"/>
      <c r="E1501" s="189"/>
      <c r="G1501" s="189"/>
      <c r="I1501" s="189"/>
    </row>
    <row r="1502" spans="3:9" x14ac:dyDescent="0.3">
      <c r="C1502" s="189"/>
      <c r="E1502" s="189"/>
      <c r="G1502" s="189"/>
      <c r="I1502" s="189"/>
    </row>
    <row r="1503" spans="3:9" x14ac:dyDescent="0.3">
      <c r="C1503" s="189"/>
      <c r="E1503" s="189"/>
      <c r="G1503" s="189"/>
      <c r="I1503" s="189"/>
    </row>
    <row r="1504" spans="3:9" x14ac:dyDescent="0.3">
      <c r="C1504" s="189"/>
      <c r="E1504" s="189"/>
      <c r="G1504" s="189"/>
      <c r="I1504" s="189"/>
    </row>
    <row r="1505" spans="3:9" x14ac:dyDescent="0.3">
      <c r="C1505" s="189"/>
      <c r="E1505" s="189"/>
      <c r="G1505" s="189"/>
      <c r="I1505" s="189"/>
    </row>
    <row r="1506" spans="3:9" x14ac:dyDescent="0.3">
      <c r="C1506" s="189"/>
      <c r="E1506" s="189"/>
      <c r="G1506" s="189"/>
      <c r="I1506" s="189"/>
    </row>
    <row r="1507" spans="3:9" x14ac:dyDescent="0.3">
      <c r="C1507" s="189"/>
      <c r="E1507" s="189"/>
      <c r="G1507" s="189"/>
      <c r="I1507" s="189"/>
    </row>
    <row r="1508" spans="3:9" x14ac:dyDescent="0.3">
      <c r="C1508" s="189"/>
      <c r="E1508" s="189"/>
      <c r="G1508" s="189"/>
      <c r="I1508" s="189"/>
    </row>
    <row r="1509" spans="3:9" x14ac:dyDescent="0.3">
      <c r="C1509" s="189"/>
      <c r="E1509" s="189"/>
      <c r="G1509" s="189"/>
      <c r="I1509" s="189"/>
    </row>
    <row r="1510" spans="3:9" x14ac:dyDescent="0.3">
      <c r="C1510" s="189"/>
      <c r="E1510" s="189"/>
      <c r="G1510" s="189"/>
      <c r="I1510" s="189"/>
    </row>
    <row r="1511" spans="3:9" x14ac:dyDescent="0.3">
      <c r="C1511" s="189"/>
      <c r="E1511" s="189"/>
      <c r="G1511" s="189"/>
      <c r="I1511" s="189"/>
    </row>
    <row r="1512" spans="3:9" x14ac:dyDescent="0.3">
      <c r="C1512" s="189"/>
      <c r="E1512" s="189"/>
      <c r="G1512" s="189"/>
      <c r="I1512" s="189"/>
    </row>
    <row r="1513" spans="3:9" x14ac:dyDescent="0.3">
      <c r="C1513" s="189"/>
      <c r="E1513" s="189"/>
      <c r="G1513" s="189"/>
      <c r="I1513" s="189"/>
    </row>
    <row r="1514" spans="3:9" x14ac:dyDescent="0.3">
      <c r="C1514" s="189"/>
      <c r="E1514" s="189"/>
      <c r="G1514" s="189"/>
      <c r="I1514" s="189"/>
    </row>
    <row r="1515" spans="3:9" x14ac:dyDescent="0.3">
      <c r="C1515" s="189"/>
      <c r="E1515" s="189"/>
      <c r="G1515" s="189"/>
      <c r="I1515" s="189"/>
    </row>
    <row r="1516" spans="3:9" x14ac:dyDescent="0.3">
      <c r="C1516" s="189"/>
      <c r="E1516" s="189"/>
      <c r="G1516" s="189"/>
      <c r="I1516" s="189"/>
    </row>
    <row r="1517" spans="3:9" x14ac:dyDescent="0.3">
      <c r="C1517" s="189"/>
      <c r="E1517" s="189"/>
      <c r="G1517" s="189"/>
      <c r="I1517" s="189"/>
    </row>
    <row r="1518" spans="3:9" x14ac:dyDescent="0.3">
      <c r="C1518" s="189"/>
      <c r="E1518" s="189"/>
      <c r="G1518" s="189"/>
      <c r="I1518" s="189"/>
    </row>
    <row r="1519" spans="3:9" x14ac:dyDescent="0.3">
      <c r="C1519" s="189"/>
      <c r="E1519" s="189"/>
      <c r="G1519" s="189"/>
      <c r="I1519" s="189"/>
    </row>
    <row r="1520" spans="3:9" x14ac:dyDescent="0.3">
      <c r="C1520" s="189"/>
      <c r="E1520" s="189"/>
      <c r="G1520" s="189"/>
      <c r="I1520" s="189"/>
    </row>
    <row r="1521" spans="3:9" x14ac:dyDescent="0.3">
      <c r="C1521" s="189"/>
      <c r="E1521" s="189"/>
      <c r="G1521" s="189"/>
      <c r="I1521" s="189"/>
    </row>
    <row r="1522" spans="3:9" x14ac:dyDescent="0.3">
      <c r="C1522" s="189"/>
      <c r="E1522" s="189"/>
      <c r="G1522" s="189"/>
      <c r="I1522" s="189"/>
    </row>
    <row r="1523" spans="3:9" x14ac:dyDescent="0.3">
      <c r="C1523" s="189"/>
      <c r="E1523" s="189"/>
      <c r="G1523" s="189"/>
      <c r="I1523" s="189"/>
    </row>
    <row r="1524" spans="3:9" x14ac:dyDescent="0.3">
      <c r="C1524" s="189"/>
      <c r="E1524" s="189"/>
      <c r="G1524" s="189"/>
      <c r="I1524" s="189"/>
    </row>
    <row r="1525" spans="3:9" x14ac:dyDescent="0.3">
      <c r="C1525" s="189"/>
      <c r="E1525" s="189"/>
      <c r="G1525" s="189"/>
      <c r="I1525" s="189"/>
    </row>
    <row r="1526" spans="3:9" x14ac:dyDescent="0.3">
      <c r="C1526" s="189"/>
      <c r="E1526" s="189"/>
      <c r="G1526" s="189"/>
      <c r="I1526" s="189"/>
    </row>
    <row r="1527" spans="3:9" x14ac:dyDescent="0.3">
      <c r="C1527" s="189"/>
      <c r="E1527" s="189"/>
      <c r="G1527" s="189"/>
      <c r="I1527" s="189"/>
    </row>
    <row r="1528" spans="3:9" x14ac:dyDescent="0.3">
      <c r="C1528" s="189"/>
      <c r="E1528" s="189"/>
      <c r="G1528" s="189"/>
      <c r="I1528" s="189"/>
    </row>
    <row r="1529" spans="3:9" x14ac:dyDescent="0.3">
      <c r="C1529" s="189"/>
      <c r="E1529" s="189"/>
      <c r="G1529" s="189"/>
      <c r="I1529" s="189"/>
    </row>
    <row r="1530" spans="3:9" x14ac:dyDescent="0.3">
      <c r="C1530" s="189"/>
      <c r="E1530" s="189"/>
      <c r="G1530" s="189"/>
      <c r="I1530" s="189"/>
    </row>
    <row r="1531" spans="3:9" x14ac:dyDescent="0.3">
      <c r="C1531" s="189"/>
      <c r="E1531" s="189"/>
      <c r="G1531" s="189"/>
      <c r="I1531" s="189"/>
    </row>
    <row r="1532" spans="3:9" x14ac:dyDescent="0.3">
      <c r="C1532" s="189"/>
      <c r="E1532" s="189"/>
      <c r="G1532" s="189"/>
      <c r="I1532" s="189"/>
    </row>
    <row r="1533" spans="3:9" x14ac:dyDescent="0.3">
      <c r="C1533" s="189"/>
      <c r="E1533" s="189"/>
      <c r="G1533" s="189"/>
      <c r="I1533" s="189"/>
    </row>
    <row r="1534" spans="3:9" x14ac:dyDescent="0.3">
      <c r="C1534" s="189"/>
      <c r="E1534" s="189"/>
      <c r="G1534" s="189"/>
      <c r="I1534" s="189"/>
    </row>
    <row r="1535" spans="3:9" x14ac:dyDescent="0.3">
      <c r="C1535" s="189"/>
      <c r="E1535" s="189"/>
      <c r="G1535" s="189"/>
      <c r="I1535" s="189"/>
    </row>
    <row r="1536" spans="3:9" x14ac:dyDescent="0.3">
      <c r="C1536" s="189"/>
      <c r="E1536" s="189"/>
      <c r="G1536" s="189"/>
      <c r="I1536" s="189"/>
    </row>
    <row r="1537" spans="3:9" x14ac:dyDescent="0.3">
      <c r="C1537" s="189"/>
      <c r="E1537" s="189"/>
      <c r="G1537" s="189"/>
      <c r="I1537" s="189"/>
    </row>
    <row r="1538" spans="3:9" x14ac:dyDescent="0.3">
      <c r="C1538" s="189"/>
      <c r="E1538" s="189"/>
      <c r="G1538" s="189"/>
      <c r="I1538" s="189"/>
    </row>
    <row r="1539" spans="3:9" x14ac:dyDescent="0.3">
      <c r="C1539" s="189"/>
      <c r="E1539" s="189"/>
      <c r="G1539" s="189"/>
      <c r="I1539" s="189"/>
    </row>
    <row r="1540" spans="3:9" x14ac:dyDescent="0.3">
      <c r="C1540" s="189"/>
      <c r="E1540" s="189"/>
      <c r="G1540" s="189"/>
      <c r="I1540" s="189"/>
    </row>
    <row r="1541" spans="3:9" x14ac:dyDescent="0.3">
      <c r="C1541" s="189"/>
      <c r="E1541" s="189"/>
      <c r="G1541" s="189"/>
      <c r="I1541" s="189"/>
    </row>
    <row r="1542" spans="3:9" x14ac:dyDescent="0.3">
      <c r="C1542" s="189"/>
      <c r="E1542" s="189"/>
      <c r="G1542" s="189"/>
      <c r="I1542" s="189"/>
    </row>
    <row r="1543" spans="3:9" x14ac:dyDescent="0.3">
      <c r="C1543" s="189"/>
      <c r="E1543" s="189"/>
      <c r="G1543" s="189"/>
      <c r="I1543" s="189"/>
    </row>
    <row r="1544" spans="3:9" x14ac:dyDescent="0.3">
      <c r="C1544" s="189"/>
      <c r="E1544" s="189"/>
      <c r="G1544" s="189"/>
      <c r="I1544" s="189"/>
    </row>
    <row r="1545" spans="3:9" x14ac:dyDescent="0.3">
      <c r="C1545" s="189"/>
      <c r="E1545" s="189"/>
      <c r="G1545" s="189"/>
      <c r="I1545" s="189"/>
    </row>
    <row r="1546" spans="3:9" x14ac:dyDescent="0.3">
      <c r="C1546" s="189"/>
      <c r="E1546" s="189"/>
      <c r="G1546" s="189"/>
      <c r="I1546" s="189"/>
    </row>
    <row r="1547" spans="3:9" x14ac:dyDescent="0.3">
      <c r="C1547" s="189"/>
      <c r="E1547" s="189"/>
      <c r="G1547" s="189"/>
      <c r="I1547" s="189"/>
    </row>
    <row r="1548" spans="3:9" x14ac:dyDescent="0.3">
      <c r="C1548" s="189"/>
      <c r="E1548" s="189"/>
      <c r="G1548" s="189"/>
      <c r="I1548" s="189"/>
    </row>
    <row r="1549" spans="3:9" x14ac:dyDescent="0.3">
      <c r="C1549" s="189"/>
      <c r="E1549" s="189"/>
      <c r="G1549" s="189"/>
      <c r="I1549" s="189"/>
    </row>
    <row r="1550" spans="3:9" x14ac:dyDescent="0.3">
      <c r="C1550" s="189"/>
      <c r="E1550" s="189"/>
      <c r="G1550" s="189"/>
      <c r="I1550" s="189"/>
    </row>
    <row r="1551" spans="3:9" x14ac:dyDescent="0.3">
      <c r="C1551" s="189"/>
      <c r="E1551" s="189"/>
      <c r="G1551" s="189"/>
      <c r="I1551" s="189"/>
    </row>
    <row r="1552" spans="3:9" x14ac:dyDescent="0.3">
      <c r="C1552" s="189"/>
      <c r="E1552" s="189"/>
      <c r="G1552" s="189"/>
      <c r="I1552" s="189"/>
    </row>
    <row r="1553" spans="3:9" x14ac:dyDescent="0.3">
      <c r="C1553" s="189"/>
      <c r="E1553" s="189"/>
      <c r="G1553" s="189"/>
      <c r="I1553" s="189"/>
    </row>
    <row r="1554" spans="3:9" x14ac:dyDescent="0.3">
      <c r="C1554" s="189"/>
      <c r="E1554" s="189"/>
      <c r="G1554" s="189"/>
      <c r="I1554" s="189"/>
    </row>
    <row r="1555" spans="3:9" x14ac:dyDescent="0.3">
      <c r="C1555" s="189"/>
      <c r="E1555" s="189"/>
      <c r="G1555" s="189"/>
      <c r="I1555" s="189"/>
    </row>
    <row r="1556" spans="3:9" x14ac:dyDescent="0.3">
      <c r="C1556" s="189"/>
      <c r="E1556" s="189"/>
      <c r="G1556" s="189"/>
      <c r="I1556" s="189"/>
    </row>
    <row r="1557" spans="3:9" x14ac:dyDescent="0.3">
      <c r="C1557" s="189"/>
      <c r="E1557" s="189"/>
      <c r="G1557" s="189"/>
      <c r="I1557" s="189"/>
    </row>
    <row r="1558" spans="3:9" x14ac:dyDescent="0.3">
      <c r="C1558" s="189"/>
      <c r="E1558" s="189"/>
      <c r="G1558" s="189"/>
      <c r="I1558" s="189"/>
    </row>
    <row r="1559" spans="3:9" x14ac:dyDescent="0.3">
      <c r="C1559" s="189"/>
      <c r="E1559" s="189"/>
      <c r="G1559" s="189"/>
      <c r="I1559" s="189"/>
    </row>
    <row r="1560" spans="3:9" x14ac:dyDescent="0.3">
      <c r="C1560" s="189"/>
      <c r="E1560" s="189"/>
      <c r="G1560" s="189"/>
      <c r="I1560" s="189"/>
    </row>
    <row r="1561" spans="3:9" x14ac:dyDescent="0.3">
      <c r="C1561" s="189"/>
      <c r="E1561" s="189"/>
      <c r="G1561" s="189"/>
      <c r="I1561" s="189"/>
    </row>
    <row r="1562" spans="3:9" x14ac:dyDescent="0.3">
      <c r="C1562" s="189"/>
      <c r="E1562" s="189"/>
      <c r="G1562" s="189"/>
      <c r="I1562" s="189"/>
    </row>
    <row r="1563" spans="3:9" x14ac:dyDescent="0.3">
      <c r="C1563" s="189"/>
      <c r="E1563" s="189"/>
      <c r="G1563" s="189"/>
      <c r="I1563" s="189"/>
    </row>
    <row r="1564" spans="3:9" x14ac:dyDescent="0.3">
      <c r="C1564" s="189"/>
      <c r="E1564" s="189"/>
      <c r="G1564" s="189"/>
      <c r="I1564" s="189"/>
    </row>
    <row r="1565" spans="3:9" x14ac:dyDescent="0.3">
      <c r="C1565" s="189"/>
      <c r="E1565" s="189"/>
      <c r="G1565" s="189"/>
      <c r="I1565" s="189"/>
    </row>
    <row r="1566" spans="3:9" x14ac:dyDescent="0.3">
      <c r="C1566" s="189"/>
      <c r="E1566" s="189"/>
      <c r="G1566" s="189"/>
      <c r="I1566" s="189"/>
    </row>
    <row r="1567" spans="3:9" x14ac:dyDescent="0.3">
      <c r="C1567" s="189"/>
      <c r="E1567" s="189"/>
      <c r="G1567" s="189"/>
      <c r="I1567" s="189"/>
    </row>
    <row r="1568" spans="3:9" x14ac:dyDescent="0.3">
      <c r="C1568" s="189"/>
      <c r="E1568" s="189"/>
      <c r="G1568" s="189"/>
      <c r="I1568" s="189"/>
    </row>
    <row r="1569" spans="3:9" x14ac:dyDescent="0.3">
      <c r="C1569" s="189"/>
      <c r="E1569" s="189"/>
      <c r="G1569" s="189"/>
      <c r="I1569" s="189"/>
    </row>
    <row r="1570" spans="3:9" x14ac:dyDescent="0.3">
      <c r="C1570" s="189"/>
      <c r="E1570" s="189"/>
      <c r="G1570" s="189"/>
      <c r="I1570" s="189"/>
    </row>
    <row r="1571" spans="3:9" x14ac:dyDescent="0.3">
      <c r="C1571" s="189"/>
      <c r="E1571" s="189"/>
      <c r="G1571" s="189"/>
      <c r="I1571" s="189"/>
    </row>
    <row r="1572" spans="3:9" x14ac:dyDescent="0.3">
      <c r="C1572" s="189"/>
      <c r="E1572" s="189"/>
      <c r="G1572" s="189"/>
      <c r="I1572" s="189"/>
    </row>
    <row r="1573" spans="3:9" x14ac:dyDescent="0.3">
      <c r="C1573" s="189"/>
      <c r="E1573" s="189"/>
      <c r="G1573" s="189"/>
      <c r="I1573" s="189"/>
    </row>
    <row r="1574" spans="3:9" x14ac:dyDescent="0.3">
      <c r="C1574" s="189"/>
      <c r="E1574" s="189"/>
      <c r="G1574" s="189"/>
      <c r="I1574" s="189"/>
    </row>
    <row r="1575" spans="3:9" x14ac:dyDescent="0.3">
      <c r="C1575" s="189"/>
      <c r="E1575" s="189"/>
      <c r="G1575" s="189"/>
      <c r="I1575" s="189"/>
    </row>
    <row r="1576" spans="3:9" x14ac:dyDescent="0.3">
      <c r="C1576" s="189"/>
      <c r="E1576" s="189"/>
      <c r="G1576" s="189"/>
      <c r="I1576" s="189"/>
    </row>
    <row r="1577" spans="3:9" x14ac:dyDescent="0.3">
      <c r="C1577" s="189"/>
      <c r="E1577" s="189"/>
      <c r="G1577" s="189"/>
      <c r="I1577" s="189"/>
    </row>
    <row r="1578" spans="3:9" x14ac:dyDescent="0.3">
      <c r="C1578" s="189"/>
      <c r="E1578" s="189"/>
      <c r="G1578" s="189"/>
      <c r="I1578" s="189"/>
    </row>
    <row r="1579" spans="3:9" x14ac:dyDescent="0.3">
      <c r="C1579" s="189"/>
      <c r="E1579" s="189"/>
      <c r="G1579" s="189"/>
      <c r="I1579" s="189"/>
    </row>
    <row r="1580" spans="3:9" x14ac:dyDescent="0.3">
      <c r="C1580" s="189"/>
      <c r="E1580" s="189"/>
      <c r="G1580" s="189"/>
      <c r="I1580" s="189"/>
    </row>
    <row r="1581" spans="3:9" x14ac:dyDescent="0.3">
      <c r="C1581" s="189"/>
      <c r="E1581" s="189"/>
      <c r="G1581" s="189"/>
      <c r="I1581" s="189"/>
    </row>
    <row r="1582" spans="3:9" x14ac:dyDescent="0.3">
      <c r="C1582" s="189"/>
      <c r="E1582" s="189"/>
      <c r="G1582" s="189"/>
      <c r="I1582" s="189"/>
    </row>
    <row r="1583" spans="3:9" x14ac:dyDescent="0.3">
      <c r="C1583" s="189"/>
      <c r="E1583" s="189"/>
      <c r="G1583" s="189"/>
      <c r="I1583" s="189"/>
    </row>
    <row r="1584" spans="3:9" x14ac:dyDescent="0.3">
      <c r="C1584" s="189"/>
      <c r="E1584" s="189"/>
      <c r="G1584" s="189"/>
      <c r="I1584" s="189"/>
    </row>
    <row r="1585" spans="3:9" x14ac:dyDescent="0.3">
      <c r="C1585" s="189"/>
      <c r="E1585" s="189"/>
      <c r="G1585" s="189"/>
      <c r="I1585" s="189"/>
    </row>
    <row r="1586" spans="3:9" x14ac:dyDescent="0.3">
      <c r="C1586" s="189"/>
      <c r="E1586" s="189"/>
      <c r="G1586" s="189"/>
      <c r="I1586" s="189"/>
    </row>
    <row r="1587" spans="3:9" x14ac:dyDescent="0.3">
      <c r="C1587" s="189"/>
      <c r="E1587" s="189"/>
      <c r="G1587" s="189"/>
      <c r="I1587" s="189"/>
    </row>
    <row r="1588" spans="3:9" x14ac:dyDescent="0.3">
      <c r="C1588" s="189"/>
      <c r="E1588" s="189"/>
      <c r="G1588" s="189"/>
      <c r="I1588" s="189"/>
    </row>
    <row r="1589" spans="3:9" x14ac:dyDescent="0.3">
      <c r="C1589" s="189"/>
      <c r="E1589" s="189"/>
      <c r="G1589" s="189"/>
      <c r="I1589" s="189"/>
    </row>
    <row r="1590" spans="3:9" x14ac:dyDescent="0.3">
      <c r="C1590" s="189"/>
      <c r="E1590" s="189"/>
      <c r="G1590" s="189"/>
      <c r="I1590" s="189"/>
    </row>
    <row r="1591" spans="3:9" x14ac:dyDescent="0.3">
      <c r="C1591" s="189"/>
      <c r="E1591" s="189"/>
      <c r="G1591" s="189"/>
      <c r="I1591" s="189"/>
    </row>
    <row r="1592" spans="3:9" x14ac:dyDescent="0.3">
      <c r="C1592" s="189"/>
      <c r="E1592" s="189"/>
      <c r="G1592" s="189"/>
      <c r="I1592" s="189"/>
    </row>
    <row r="1593" spans="3:9" x14ac:dyDescent="0.3">
      <c r="C1593" s="189"/>
      <c r="E1593" s="189"/>
      <c r="G1593" s="189"/>
      <c r="I1593" s="189"/>
    </row>
    <row r="1594" spans="3:9" x14ac:dyDescent="0.3">
      <c r="C1594" s="189"/>
      <c r="E1594" s="189"/>
      <c r="G1594" s="189"/>
      <c r="I1594" s="189"/>
    </row>
    <row r="1595" spans="3:9" x14ac:dyDescent="0.3">
      <c r="C1595" s="189"/>
      <c r="E1595" s="189"/>
      <c r="G1595" s="189"/>
      <c r="I1595" s="189"/>
    </row>
    <row r="1596" spans="3:9" x14ac:dyDescent="0.3">
      <c r="C1596" s="189"/>
      <c r="E1596" s="189"/>
      <c r="G1596" s="189"/>
      <c r="I1596" s="189"/>
    </row>
    <row r="1597" spans="3:9" x14ac:dyDescent="0.3">
      <c r="C1597" s="189"/>
      <c r="E1597" s="189"/>
      <c r="G1597" s="189"/>
      <c r="I1597" s="189"/>
    </row>
    <row r="1598" spans="3:9" x14ac:dyDescent="0.3">
      <c r="C1598" s="189"/>
      <c r="E1598" s="189"/>
      <c r="G1598" s="189"/>
      <c r="I1598" s="189"/>
    </row>
    <row r="1599" spans="3:9" x14ac:dyDescent="0.3">
      <c r="C1599" s="189"/>
      <c r="E1599" s="189"/>
      <c r="G1599" s="189"/>
      <c r="I1599" s="189"/>
    </row>
    <row r="1600" spans="3:9" x14ac:dyDescent="0.3">
      <c r="C1600" s="189"/>
      <c r="E1600" s="189"/>
      <c r="G1600" s="189"/>
      <c r="I1600" s="189"/>
    </row>
    <row r="1601" spans="3:9" x14ac:dyDescent="0.3">
      <c r="C1601" s="189"/>
      <c r="E1601" s="189"/>
      <c r="G1601" s="189"/>
      <c r="I1601" s="189"/>
    </row>
    <row r="1602" spans="3:9" x14ac:dyDescent="0.3">
      <c r="C1602" s="189"/>
      <c r="E1602" s="189"/>
      <c r="G1602" s="189"/>
      <c r="I1602" s="189"/>
    </row>
    <row r="1603" spans="3:9" x14ac:dyDescent="0.3">
      <c r="C1603" s="189"/>
      <c r="E1603" s="189"/>
      <c r="G1603" s="189"/>
      <c r="I1603" s="189"/>
    </row>
    <row r="1604" spans="3:9" x14ac:dyDescent="0.3">
      <c r="C1604" s="189"/>
      <c r="E1604" s="189"/>
      <c r="G1604" s="189"/>
      <c r="I1604" s="189"/>
    </row>
    <row r="1605" spans="3:9" x14ac:dyDescent="0.3">
      <c r="C1605" s="189"/>
      <c r="E1605" s="189"/>
      <c r="G1605" s="189"/>
      <c r="I1605" s="189"/>
    </row>
    <row r="1606" spans="3:9" x14ac:dyDescent="0.3">
      <c r="C1606" s="189"/>
      <c r="E1606" s="189"/>
      <c r="G1606" s="189"/>
      <c r="I1606" s="189"/>
    </row>
    <row r="1607" spans="3:9" x14ac:dyDescent="0.3">
      <c r="C1607" s="189"/>
      <c r="E1607" s="189"/>
      <c r="G1607" s="189"/>
      <c r="I1607" s="189"/>
    </row>
    <row r="1608" spans="3:9" x14ac:dyDescent="0.3">
      <c r="C1608" s="189"/>
      <c r="E1608" s="189"/>
      <c r="G1608" s="189"/>
      <c r="I1608" s="189"/>
    </row>
    <row r="1609" spans="3:9" x14ac:dyDescent="0.3">
      <c r="C1609" s="189"/>
      <c r="E1609" s="189"/>
      <c r="G1609" s="189"/>
      <c r="I1609" s="189"/>
    </row>
    <row r="1610" spans="3:9" x14ac:dyDescent="0.3">
      <c r="C1610" s="189"/>
      <c r="E1610" s="189"/>
      <c r="G1610" s="189"/>
      <c r="I1610" s="189"/>
    </row>
    <row r="1611" spans="3:9" x14ac:dyDescent="0.3">
      <c r="C1611" s="189"/>
      <c r="E1611" s="189"/>
      <c r="G1611" s="189"/>
      <c r="I1611" s="189"/>
    </row>
    <row r="1612" spans="3:9" x14ac:dyDescent="0.3">
      <c r="C1612" s="189"/>
      <c r="E1612" s="189"/>
      <c r="G1612" s="189"/>
      <c r="I1612" s="189"/>
    </row>
    <row r="1613" spans="3:9" x14ac:dyDescent="0.3">
      <c r="C1613" s="189"/>
      <c r="E1613" s="189"/>
      <c r="G1613" s="189"/>
      <c r="I1613" s="189"/>
    </row>
    <row r="1614" spans="3:9" x14ac:dyDescent="0.3">
      <c r="C1614" s="189"/>
      <c r="E1614" s="189"/>
      <c r="G1614" s="189"/>
      <c r="I1614" s="189"/>
    </row>
    <row r="1615" spans="3:9" x14ac:dyDescent="0.3">
      <c r="C1615" s="189"/>
      <c r="E1615" s="189"/>
      <c r="G1615" s="189"/>
      <c r="I1615" s="189"/>
    </row>
    <row r="1616" spans="3:9" x14ac:dyDescent="0.3">
      <c r="C1616" s="189"/>
      <c r="E1616" s="189"/>
      <c r="G1616" s="189"/>
      <c r="I1616" s="189"/>
    </row>
    <row r="1617" spans="3:9" x14ac:dyDescent="0.3">
      <c r="C1617" s="189"/>
      <c r="E1617" s="189"/>
      <c r="G1617" s="189"/>
      <c r="I1617" s="189"/>
    </row>
    <row r="1618" spans="3:9" x14ac:dyDescent="0.3">
      <c r="C1618" s="189"/>
      <c r="E1618" s="189"/>
      <c r="G1618" s="189"/>
      <c r="I1618" s="189"/>
    </row>
    <row r="1619" spans="3:9" x14ac:dyDescent="0.3">
      <c r="C1619" s="189"/>
      <c r="E1619" s="189"/>
      <c r="G1619" s="189"/>
      <c r="I1619" s="189"/>
    </row>
    <row r="1620" spans="3:9" x14ac:dyDescent="0.3">
      <c r="C1620" s="189"/>
      <c r="E1620" s="189"/>
      <c r="G1620" s="189"/>
      <c r="I1620" s="189"/>
    </row>
    <row r="1621" spans="3:9" x14ac:dyDescent="0.3">
      <c r="C1621" s="189"/>
      <c r="E1621" s="189"/>
      <c r="G1621" s="189"/>
      <c r="I1621" s="189"/>
    </row>
    <row r="1622" spans="3:9" x14ac:dyDescent="0.3">
      <c r="C1622" s="189"/>
      <c r="E1622" s="189"/>
      <c r="G1622" s="189"/>
      <c r="I1622" s="189"/>
    </row>
    <row r="1623" spans="3:9" x14ac:dyDescent="0.3">
      <c r="C1623" s="189"/>
      <c r="E1623" s="189"/>
      <c r="G1623" s="189"/>
      <c r="I1623" s="189"/>
    </row>
    <row r="1624" spans="3:9" x14ac:dyDescent="0.3">
      <c r="C1624" s="189"/>
      <c r="E1624" s="189"/>
      <c r="G1624" s="189"/>
      <c r="I1624" s="189"/>
    </row>
    <row r="1625" spans="3:9" x14ac:dyDescent="0.3">
      <c r="C1625" s="189"/>
      <c r="E1625" s="189"/>
      <c r="G1625" s="189"/>
      <c r="I1625" s="189"/>
    </row>
    <row r="1626" spans="3:9" x14ac:dyDescent="0.3">
      <c r="C1626" s="189"/>
      <c r="E1626" s="189"/>
      <c r="G1626" s="189"/>
      <c r="I1626" s="189"/>
    </row>
    <row r="1627" spans="3:9" x14ac:dyDescent="0.3">
      <c r="C1627" s="189"/>
      <c r="E1627" s="189"/>
      <c r="G1627" s="189"/>
      <c r="I1627" s="189"/>
    </row>
    <row r="1628" spans="3:9" x14ac:dyDescent="0.3">
      <c r="C1628" s="189"/>
      <c r="E1628" s="189"/>
      <c r="G1628" s="189"/>
      <c r="I1628" s="189"/>
    </row>
    <row r="1629" spans="3:9" x14ac:dyDescent="0.3">
      <c r="C1629" s="189"/>
      <c r="E1629" s="189"/>
      <c r="G1629" s="189"/>
      <c r="I1629" s="189"/>
    </row>
    <row r="1630" spans="3:9" x14ac:dyDescent="0.3">
      <c r="C1630" s="189"/>
      <c r="E1630" s="189"/>
      <c r="G1630" s="189"/>
      <c r="I1630" s="189"/>
    </row>
    <row r="1631" spans="3:9" x14ac:dyDescent="0.3">
      <c r="C1631" s="189"/>
      <c r="E1631" s="189"/>
      <c r="G1631" s="189"/>
      <c r="I1631" s="189"/>
    </row>
    <row r="1632" spans="3:9" x14ac:dyDescent="0.3">
      <c r="C1632" s="189"/>
      <c r="E1632" s="189"/>
      <c r="G1632" s="189"/>
      <c r="I1632" s="189"/>
    </row>
    <row r="1633" spans="3:9" x14ac:dyDescent="0.3">
      <c r="C1633" s="189"/>
      <c r="E1633" s="189"/>
      <c r="G1633" s="189"/>
      <c r="I1633" s="189"/>
    </row>
    <row r="1634" spans="3:9" x14ac:dyDescent="0.3">
      <c r="C1634" s="189"/>
      <c r="E1634" s="189"/>
      <c r="G1634" s="189"/>
      <c r="I1634" s="189"/>
    </row>
    <row r="1635" spans="3:9" x14ac:dyDescent="0.3">
      <c r="C1635" s="189"/>
      <c r="E1635" s="189"/>
      <c r="G1635" s="189"/>
      <c r="I1635" s="189"/>
    </row>
    <row r="1636" spans="3:9" x14ac:dyDescent="0.3">
      <c r="C1636" s="189"/>
      <c r="E1636" s="189"/>
      <c r="G1636" s="189"/>
      <c r="I1636" s="189"/>
    </row>
    <row r="1637" spans="3:9" x14ac:dyDescent="0.3">
      <c r="C1637" s="189"/>
      <c r="E1637" s="189"/>
      <c r="G1637" s="189"/>
      <c r="I1637" s="189"/>
    </row>
    <row r="1638" spans="3:9" x14ac:dyDescent="0.3">
      <c r="C1638" s="189"/>
      <c r="E1638" s="189"/>
      <c r="G1638" s="189"/>
      <c r="I1638" s="189"/>
    </row>
    <row r="1639" spans="3:9" x14ac:dyDescent="0.3">
      <c r="C1639" s="189"/>
      <c r="E1639" s="189"/>
      <c r="G1639" s="189"/>
      <c r="I1639" s="189"/>
    </row>
    <row r="1640" spans="3:9" x14ac:dyDescent="0.3">
      <c r="C1640" s="189"/>
      <c r="E1640" s="189"/>
      <c r="G1640" s="189"/>
      <c r="I1640" s="189"/>
    </row>
    <row r="1641" spans="3:9" x14ac:dyDescent="0.3">
      <c r="C1641" s="189"/>
      <c r="E1641" s="189"/>
      <c r="G1641" s="189"/>
      <c r="I1641" s="189"/>
    </row>
    <row r="1642" spans="3:9" x14ac:dyDescent="0.3">
      <c r="C1642" s="189"/>
      <c r="E1642" s="189"/>
      <c r="G1642" s="189"/>
      <c r="I1642" s="189"/>
    </row>
    <row r="1643" spans="3:9" x14ac:dyDescent="0.3">
      <c r="C1643" s="189"/>
      <c r="E1643" s="189"/>
      <c r="G1643" s="189"/>
      <c r="I1643" s="189"/>
    </row>
    <row r="1644" spans="3:9" x14ac:dyDescent="0.3">
      <c r="C1644" s="189"/>
      <c r="E1644" s="189"/>
      <c r="G1644" s="189"/>
      <c r="I1644" s="189"/>
    </row>
    <row r="1645" spans="3:9" x14ac:dyDescent="0.3">
      <c r="C1645" s="189"/>
      <c r="E1645" s="189"/>
      <c r="G1645" s="189"/>
      <c r="I1645" s="189"/>
    </row>
    <row r="1646" spans="3:9" x14ac:dyDescent="0.3">
      <c r="C1646" s="189"/>
      <c r="E1646" s="189"/>
      <c r="G1646" s="189"/>
      <c r="I1646" s="189"/>
    </row>
    <row r="1647" spans="3:9" x14ac:dyDescent="0.3">
      <c r="C1647" s="189"/>
      <c r="E1647" s="189"/>
      <c r="G1647" s="189"/>
      <c r="I1647" s="189"/>
    </row>
    <row r="1648" spans="3:9" x14ac:dyDescent="0.3">
      <c r="C1648" s="189"/>
      <c r="E1648" s="189"/>
      <c r="G1648" s="189"/>
      <c r="I1648" s="189"/>
    </row>
    <row r="1649" spans="3:9" x14ac:dyDescent="0.3">
      <c r="C1649" s="189"/>
      <c r="E1649" s="189"/>
      <c r="G1649" s="189"/>
      <c r="I1649" s="189"/>
    </row>
    <row r="1650" spans="3:9" x14ac:dyDescent="0.3">
      <c r="C1650" s="189"/>
      <c r="E1650" s="189"/>
      <c r="G1650" s="189"/>
      <c r="I1650" s="189"/>
    </row>
    <row r="1651" spans="3:9" x14ac:dyDescent="0.3">
      <c r="C1651" s="189"/>
      <c r="E1651" s="189"/>
      <c r="G1651" s="189"/>
      <c r="I1651" s="189"/>
    </row>
    <row r="1652" spans="3:9" x14ac:dyDescent="0.3">
      <c r="C1652" s="189"/>
      <c r="E1652" s="189"/>
      <c r="G1652" s="189"/>
      <c r="I1652" s="189"/>
    </row>
    <row r="1653" spans="3:9" x14ac:dyDescent="0.3">
      <c r="C1653" s="189"/>
      <c r="E1653" s="189"/>
      <c r="G1653" s="189"/>
      <c r="I1653" s="189"/>
    </row>
    <row r="1654" spans="3:9" x14ac:dyDescent="0.3">
      <c r="C1654" s="189"/>
      <c r="E1654" s="189"/>
      <c r="G1654" s="189"/>
      <c r="I1654" s="189"/>
    </row>
    <row r="1655" spans="3:9" x14ac:dyDescent="0.3">
      <c r="C1655" s="189"/>
      <c r="E1655" s="189"/>
      <c r="G1655" s="189"/>
      <c r="I1655" s="189"/>
    </row>
    <row r="1656" spans="3:9" x14ac:dyDescent="0.3">
      <c r="C1656" s="189"/>
      <c r="E1656" s="189"/>
      <c r="G1656" s="189"/>
      <c r="I1656" s="189"/>
    </row>
    <row r="1657" spans="3:9" x14ac:dyDescent="0.3">
      <c r="C1657" s="189"/>
      <c r="E1657" s="189"/>
      <c r="G1657" s="189"/>
      <c r="I1657" s="189"/>
    </row>
    <row r="1658" spans="3:9" x14ac:dyDescent="0.3">
      <c r="C1658" s="189"/>
      <c r="E1658" s="189"/>
      <c r="G1658" s="189"/>
      <c r="I1658" s="189"/>
    </row>
    <row r="1659" spans="3:9" x14ac:dyDescent="0.3">
      <c r="C1659" s="189"/>
      <c r="E1659" s="189"/>
      <c r="G1659" s="189"/>
      <c r="I1659" s="189"/>
    </row>
    <row r="1660" spans="3:9" x14ac:dyDescent="0.3">
      <c r="C1660" s="189"/>
      <c r="E1660" s="189"/>
      <c r="G1660" s="189"/>
      <c r="I1660" s="189"/>
    </row>
    <row r="1661" spans="3:9" x14ac:dyDescent="0.3">
      <c r="C1661" s="189"/>
      <c r="E1661" s="189"/>
      <c r="G1661" s="189"/>
      <c r="I1661" s="189"/>
    </row>
    <row r="1662" spans="3:9" x14ac:dyDescent="0.3">
      <c r="C1662" s="189"/>
      <c r="E1662" s="189"/>
      <c r="G1662" s="189"/>
      <c r="I1662" s="189"/>
    </row>
    <row r="1663" spans="3:9" x14ac:dyDescent="0.3">
      <c r="C1663" s="189"/>
      <c r="E1663" s="189"/>
      <c r="G1663" s="189"/>
      <c r="I1663" s="189"/>
    </row>
    <row r="1664" spans="3:9" x14ac:dyDescent="0.3">
      <c r="C1664" s="189"/>
      <c r="E1664" s="189"/>
      <c r="G1664" s="189"/>
      <c r="I1664" s="189"/>
    </row>
    <row r="1665" spans="3:9" x14ac:dyDescent="0.3">
      <c r="C1665" s="189"/>
      <c r="E1665" s="189"/>
      <c r="G1665" s="189"/>
      <c r="I1665" s="189"/>
    </row>
    <row r="1666" spans="3:9" x14ac:dyDescent="0.3">
      <c r="C1666" s="189"/>
      <c r="E1666" s="189"/>
      <c r="G1666" s="189"/>
      <c r="I1666" s="189"/>
    </row>
    <row r="1667" spans="3:9" x14ac:dyDescent="0.3">
      <c r="C1667" s="189"/>
      <c r="E1667" s="189"/>
      <c r="G1667" s="189"/>
      <c r="I1667" s="189"/>
    </row>
    <row r="1668" spans="3:9" x14ac:dyDescent="0.3">
      <c r="C1668" s="189"/>
      <c r="E1668" s="189"/>
      <c r="G1668" s="189"/>
      <c r="I1668" s="189"/>
    </row>
    <row r="1669" spans="3:9" x14ac:dyDescent="0.3">
      <c r="C1669" s="189"/>
      <c r="E1669" s="189"/>
      <c r="G1669" s="189"/>
      <c r="I1669" s="189"/>
    </row>
    <row r="1670" spans="3:9" x14ac:dyDescent="0.3">
      <c r="C1670" s="189"/>
      <c r="E1670" s="189"/>
      <c r="G1670" s="189"/>
      <c r="I1670" s="189"/>
    </row>
    <row r="1671" spans="3:9" x14ac:dyDescent="0.3">
      <c r="C1671" s="189"/>
      <c r="E1671" s="189"/>
      <c r="G1671" s="189"/>
      <c r="I1671" s="189"/>
    </row>
    <row r="1672" spans="3:9" x14ac:dyDescent="0.3">
      <c r="C1672" s="189"/>
      <c r="E1672" s="189"/>
      <c r="G1672" s="189"/>
      <c r="I1672" s="189"/>
    </row>
    <row r="1673" spans="3:9" x14ac:dyDescent="0.3">
      <c r="C1673" s="189"/>
      <c r="E1673" s="189"/>
      <c r="G1673" s="189"/>
      <c r="I1673" s="189"/>
    </row>
    <row r="1674" spans="3:9" x14ac:dyDescent="0.3">
      <c r="C1674" s="189"/>
      <c r="E1674" s="189"/>
      <c r="G1674" s="189"/>
      <c r="I1674" s="189"/>
    </row>
    <row r="1675" spans="3:9" x14ac:dyDescent="0.3">
      <c r="C1675" s="189"/>
      <c r="E1675" s="189"/>
      <c r="G1675" s="189"/>
      <c r="I1675" s="189"/>
    </row>
    <row r="1676" spans="3:9" x14ac:dyDescent="0.3">
      <c r="C1676" s="189"/>
      <c r="E1676" s="189"/>
      <c r="G1676" s="189"/>
      <c r="I1676" s="189"/>
    </row>
    <row r="1677" spans="3:9" x14ac:dyDescent="0.3">
      <c r="C1677" s="189"/>
      <c r="E1677" s="189"/>
      <c r="G1677" s="189"/>
      <c r="I1677" s="189"/>
    </row>
    <row r="1678" spans="3:9" x14ac:dyDescent="0.3">
      <c r="C1678" s="189"/>
      <c r="E1678" s="189"/>
      <c r="G1678" s="189"/>
      <c r="I1678" s="189"/>
    </row>
    <row r="1679" spans="3:9" x14ac:dyDescent="0.3">
      <c r="C1679" s="189"/>
      <c r="E1679" s="189"/>
      <c r="G1679" s="189"/>
      <c r="I1679" s="189"/>
    </row>
    <row r="1680" spans="3:9" x14ac:dyDescent="0.3">
      <c r="C1680" s="189"/>
      <c r="E1680" s="189"/>
      <c r="G1680" s="189"/>
      <c r="I1680" s="189"/>
    </row>
    <row r="1681" spans="3:9" x14ac:dyDescent="0.3">
      <c r="C1681" s="189"/>
      <c r="E1681" s="189"/>
      <c r="G1681" s="189"/>
      <c r="I1681" s="189"/>
    </row>
    <row r="1682" spans="3:9" x14ac:dyDescent="0.3">
      <c r="C1682" s="189"/>
      <c r="E1682" s="189"/>
      <c r="G1682" s="189"/>
      <c r="I1682" s="189"/>
    </row>
    <row r="1683" spans="3:9" x14ac:dyDescent="0.3">
      <c r="C1683" s="189"/>
      <c r="E1683" s="189"/>
      <c r="G1683" s="189"/>
      <c r="I1683" s="189"/>
    </row>
    <row r="1684" spans="3:9" x14ac:dyDescent="0.3">
      <c r="C1684" s="189"/>
      <c r="E1684" s="189"/>
      <c r="G1684" s="189"/>
      <c r="I1684" s="189"/>
    </row>
    <row r="1685" spans="3:9" x14ac:dyDescent="0.3">
      <c r="C1685" s="189"/>
      <c r="E1685" s="189"/>
      <c r="G1685" s="189"/>
      <c r="I1685" s="189"/>
    </row>
    <row r="1686" spans="3:9" x14ac:dyDescent="0.3">
      <c r="C1686" s="189"/>
      <c r="E1686" s="189"/>
      <c r="G1686" s="189"/>
      <c r="I1686" s="189"/>
    </row>
    <row r="1687" spans="3:9" x14ac:dyDescent="0.3">
      <c r="C1687" s="189"/>
      <c r="E1687" s="189"/>
      <c r="G1687" s="189"/>
      <c r="I1687" s="189"/>
    </row>
    <row r="1688" spans="3:9" x14ac:dyDescent="0.3">
      <c r="C1688" s="189"/>
      <c r="E1688" s="189"/>
      <c r="G1688" s="189"/>
      <c r="I1688" s="189"/>
    </row>
    <row r="1689" spans="3:9" x14ac:dyDescent="0.3">
      <c r="C1689" s="189"/>
      <c r="E1689" s="189"/>
      <c r="G1689" s="189"/>
      <c r="I1689" s="189"/>
    </row>
    <row r="1690" spans="3:9" x14ac:dyDescent="0.3">
      <c r="C1690" s="189"/>
      <c r="E1690" s="189"/>
      <c r="G1690" s="189"/>
      <c r="I1690" s="189"/>
    </row>
    <row r="1691" spans="3:9" x14ac:dyDescent="0.3">
      <c r="C1691" s="189"/>
      <c r="E1691" s="189"/>
      <c r="G1691" s="189"/>
      <c r="I1691" s="189"/>
    </row>
    <row r="1692" spans="3:9" x14ac:dyDescent="0.3">
      <c r="C1692" s="189"/>
      <c r="E1692" s="189"/>
      <c r="G1692" s="189"/>
      <c r="I1692" s="189"/>
    </row>
    <row r="1693" spans="3:9" x14ac:dyDescent="0.3">
      <c r="C1693" s="189"/>
      <c r="E1693" s="189"/>
      <c r="G1693" s="189"/>
      <c r="I1693" s="189"/>
    </row>
    <row r="1694" spans="3:9" x14ac:dyDescent="0.3">
      <c r="C1694" s="189"/>
      <c r="E1694" s="189"/>
      <c r="G1694" s="189"/>
      <c r="I1694" s="189"/>
    </row>
    <row r="1695" spans="3:9" x14ac:dyDescent="0.3">
      <c r="C1695" s="189"/>
      <c r="E1695" s="189"/>
      <c r="G1695" s="189"/>
      <c r="I1695" s="189"/>
    </row>
    <row r="1696" spans="3:9" x14ac:dyDescent="0.3">
      <c r="C1696" s="189"/>
      <c r="E1696" s="189"/>
      <c r="G1696" s="189"/>
      <c r="I1696" s="189"/>
    </row>
    <row r="1697" spans="3:9" x14ac:dyDescent="0.3">
      <c r="C1697" s="189"/>
      <c r="E1697" s="189"/>
      <c r="G1697" s="189"/>
      <c r="I1697" s="189"/>
    </row>
    <row r="1698" spans="3:9" x14ac:dyDescent="0.3">
      <c r="C1698" s="189"/>
      <c r="E1698" s="189"/>
      <c r="G1698" s="189"/>
      <c r="I1698" s="189"/>
    </row>
    <row r="1699" spans="3:9" x14ac:dyDescent="0.3">
      <c r="C1699" s="189"/>
      <c r="E1699" s="189"/>
      <c r="G1699" s="189"/>
      <c r="I1699" s="189"/>
    </row>
    <row r="1700" spans="3:9" x14ac:dyDescent="0.3">
      <c r="C1700" s="189"/>
      <c r="E1700" s="189"/>
      <c r="G1700" s="189"/>
      <c r="I1700" s="189"/>
    </row>
    <row r="1701" spans="3:9" x14ac:dyDescent="0.3">
      <c r="C1701" s="189"/>
      <c r="E1701" s="189"/>
      <c r="G1701" s="189"/>
      <c r="I1701" s="189"/>
    </row>
    <row r="1702" spans="3:9" x14ac:dyDescent="0.3">
      <c r="C1702" s="189"/>
      <c r="E1702" s="189"/>
      <c r="G1702" s="189"/>
      <c r="I1702" s="189"/>
    </row>
    <row r="1703" spans="3:9" x14ac:dyDescent="0.3">
      <c r="C1703" s="189"/>
      <c r="E1703" s="189"/>
      <c r="G1703" s="189"/>
      <c r="I1703" s="189"/>
    </row>
    <row r="1704" spans="3:9" x14ac:dyDescent="0.3">
      <c r="C1704" s="189"/>
      <c r="E1704" s="189"/>
      <c r="G1704" s="189"/>
      <c r="I1704" s="189"/>
    </row>
    <row r="1705" spans="3:9" x14ac:dyDescent="0.3">
      <c r="C1705" s="189"/>
      <c r="E1705" s="189"/>
      <c r="G1705" s="189"/>
      <c r="I1705" s="189"/>
    </row>
    <row r="1706" spans="3:9" x14ac:dyDescent="0.3">
      <c r="C1706" s="189"/>
      <c r="E1706" s="189"/>
      <c r="G1706" s="189"/>
      <c r="I1706" s="189"/>
    </row>
    <row r="1707" spans="3:9" x14ac:dyDescent="0.3">
      <c r="C1707" s="189"/>
      <c r="E1707" s="189"/>
      <c r="G1707" s="189"/>
      <c r="I1707" s="189"/>
    </row>
    <row r="1708" spans="3:9" x14ac:dyDescent="0.3">
      <c r="C1708" s="189"/>
      <c r="E1708" s="189"/>
      <c r="G1708" s="189"/>
      <c r="I1708" s="189"/>
    </row>
    <row r="1709" spans="3:9" x14ac:dyDescent="0.3">
      <c r="C1709" s="189"/>
      <c r="E1709" s="189"/>
      <c r="G1709" s="189"/>
      <c r="I1709" s="189"/>
    </row>
    <row r="1710" spans="3:9" x14ac:dyDescent="0.3">
      <c r="C1710" s="189"/>
      <c r="E1710" s="189"/>
      <c r="G1710" s="189"/>
      <c r="I1710" s="189"/>
    </row>
    <row r="1711" spans="3:9" x14ac:dyDescent="0.3">
      <c r="C1711" s="189"/>
      <c r="E1711" s="189"/>
      <c r="G1711" s="189"/>
      <c r="I1711" s="189"/>
    </row>
    <row r="1712" spans="3:9" x14ac:dyDescent="0.3">
      <c r="C1712" s="189"/>
      <c r="E1712" s="189"/>
      <c r="G1712" s="189"/>
      <c r="I1712" s="189"/>
    </row>
    <row r="1713" spans="3:9" x14ac:dyDescent="0.3">
      <c r="C1713" s="189"/>
      <c r="E1713" s="189"/>
      <c r="G1713" s="189"/>
      <c r="I1713" s="189"/>
    </row>
    <row r="1714" spans="3:9" x14ac:dyDescent="0.3">
      <c r="C1714" s="189"/>
      <c r="E1714" s="189"/>
      <c r="G1714" s="189"/>
      <c r="I1714" s="189"/>
    </row>
    <row r="1715" spans="3:9" x14ac:dyDescent="0.3">
      <c r="C1715" s="189"/>
      <c r="E1715" s="189"/>
      <c r="G1715" s="189"/>
      <c r="I1715" s="189"/>
    </row>
    <row r="1716" spans="3:9" x14ac:dyDescent="0.3">
      <c r="C1716" s="189"/>
      <c r="E1716" s="189"/>
      <c r="G1716" s="189"/>
      <c r="I1716" s="189"/>
    </row>
    <row r="1717" spans="3:9" x14ac:dyDescent="0.3">
      <c r="C1717" s="189"/>
      <c r="E1717" s="189"/>
      <c r="G1717" s="189"/>
      <c r="I1717" s="189"/>
    </row>
    <row r="1718" spans="3:9" x14ac:dyDescent="0.3">
      <c r="C1718" s="189"/>
      <c r="E1718" s="189"/>
      <c r="G1718" s="189"/>
      <c r="I1718" s="189"/>
    </row>
    <row r="1719" spans="3:9" x14ac:dyDescent="0.3">
      <c r="C1719" s="189"/>
      <c r="E1719" s="189"/>
      <c r="G1719" s="189"/>
      <c r="I1719" s="189"/>
    </row>
    <row r="1720" spans="3:9" x14ac:dyDescent="0.3">
      <c r="C1720" s="189"/>
      <c r="E1720" s="189"/>
      <c r="G1720" s="189"/>
      <c r="I1720" s="189"/>
    </row>
    <row r="1721" spans="3:9" x14ac:dyDescent="0.3">
      <c r="C1721" s="189"/>
      <c r="E1721" s="189"/>
      <c r="G1721" s="189"/>
      <c r="I1721" s="189"/>
    </row>
    <row r="1722" spans="3:9" x14ac:dyDescent="0.3">
      <c r="C1722" s="189"/>
      <c r="E1722" s="189"/>
      <c r="G1722" s="189"/>
      <c r="I1722" s="189"/>
    </row>
    <row r="1723" spans="3:9" x14ac:dyDescent="0.3">
      <c r="C1723" s="189"/>
      <c r="E1723" s="189"/>
      <c r="G1723" s="189"/>
      <c r="I1723" s="189"/>
    </row>
    <row r="1724" spans="3:9" x14ac:dyDescent="0.3">
      <c r="C1724" s="189"/>
      <c r="E1724" s="189"/>
      <c r="G1724" s="189"/>
      <c r="I1724" s="189"/>
    </row>
    <row r="1725" spans="3:9" x14ac:dyDescent="0.3">
      <c r="C1725" s="189"/>
      <c r="E1725" s="189"/>
      <c r="G1725" s="189"/>
      <c r="I1725" s="189"/>
    </row>
    <row r="1726" spans="3:9" x14ac:dyDescent="0.3">
      <c r="C1726" s="189"/>
      <c r="E1726" s="189"/>
      <c r="G1726" s="189"/>
      <c r="I1726" s="189"/>
    </row>
    <row r="1727" spans="3:9" x14ac:dyDescent="0.3">
      <c r="C1727" s="189"/>
      <c r="E1727" s="189"/>
      <c r="G1727" s="189"/>
      <c r="I1727" s="189"/>
    </row>
    <row r="1728" spans="3:9" x14ac:dyDescent="0.3">
      <c r="C1728" s="189"/>
      <c r="E1728" s="189"/>
      <c r="G1728" s="189"/>
      <c r="I1728" s="189"/>
    </row>
    <row r="1729" spans="3:9" x14ac:dyDescent="0.3">
      <c r="C1729" s="189"/>
      <c r="E1729" s="189"/>
      <c r="G1729" s="189"/>
      <c r="I1729" s="189"/>
    </row>
    <row r="1730" spans="3:9" x14ac:dyDescent="0.3">
      <c r="C1730" s="189"/>
      <c r="E1730" s="189"/>
      <c r="G1730" s="189"/>
      <c r="I1730" s="189"/>
    </row>
    <row r="1731" spans="3:9" x14ac:dyDescent="0.3">
      <c r="C1731" s="189"/>
      <c r="E1731" s="189"/>
      <c r="G1731" s="189"/>
      <c r="I1731" s="189"/>
    </row>
    <row r="1732" spans="3:9" x14ac:dyDescent="0.3">
      <c r="C1732" s="189"/>
      <c r="E1732" s="189"/>
      <c r="G1732" s="189"/>
      <c r="I1732" s="189"/>
    </row>
    <row r="1733" spans="3:9" x14ac:dyDescent="0.3">
      <c r="C1733" s="189"/>
      <c r="E1733" s="189"/>
      <c r="G1733" s="189"/>
      <c r="I1733" s="189"/>
    </row>
    <row r="1734" spans="3:9" x14ac:dyDescent="0.3">
      <c r="C1734" s="189"/>
      <c r="E1734" s="189"/>
      <c r="G1734" s="189"/>
      <c r="I1734" s="189"/>
    </row>
    <row r="1735" spans="3:9" x14ac:dyDescent="0.3">
      <c r="C1735" s="189"/>
      <c r="E1735" s="189"/>
      <c r="G1735" s="189"/>
      <c r="I1735" s="189"/>
    </row>
    <row r="1736" spans="3:9" x14ac:dyDescent="0.3">
      <c r="C1736" s="189"/>
      <c r="E1736" s="189"/>
      <c r="G1736" s="189"/>
      <c r="I1736" s="189"/>
    </row>
    <row r="1737" spans="3:9" x14ac:dyDescent="0.3">
      <c r="C1737" s="189"/>
      <c r="E1737" s="189"/>
      <c r="G1737" s="189"/>
      <c r="I1737" s="189"/>
    </row>
    <row r="1738" spans="3:9" x14ac:dyDescent="0.3">
      <c r="C1738" s="189"/>
      <c r="E1738" s="189"/>
      <c r="G1738" s="189"/>
      <c r="I1738" s="189"/>
    </row>
    <row r="1739" spans="3:9" x14ac:dyDescent="0.3">
      <c r="C1739" s="189"/>
      <c r="E1739" s="189"/>
      <c r="G1739" s="189"/>
      <c r="I1739" s="189"/>
    </row>
    <row r="1740" spans="3:9" x14ac:dyDescent="0.3">
      <c r="C1740" s="189"/>
      <c r="E1740" s="189"/>
      <c r="G1740" s="189"/>
      <c r="I1740" s="189"/>
    </row>
    <row r="1741" spans="3:9" x14ac:dyDescent="0.3">
      <c r="C1741" s="189"/>
      <c r="E1741" s="189"/>
      <c r="G1741" s="189"/>
      <c r="I1741" s="189"/>
    </row>
    <row r="1742" spans="3:9" x14ac:dyDescent="0.3">
      <c r="C1742" s="189"/>
      <c r="E1742" s="189"/>
      <c r="G1742" s="189"/>
      <c r="I1742" s="189"/>
    </row>
    <row r="1743" spans="3:9" x14ac:dyDescent="0.3">
      <c r="C1743" s="189"/>
      <c r="E1743" s="189"/>
      <c r="G1743" s="189"/>
      <c r="I1743" s="189"/>
    </row>
    <row r="1744" spans="3:9" x14ac:dyDescent="0.3">
      <c r="C1744" s="189"/>
      <c r="E1744" s="189"/>
      <c r="G1744" s="189"/>
      <c r="I1744" s="189"/>
    </row>
  </sheetData>
  <pageMargins left="0.7" right="0.7" top="0.75" bottom="0.75" header="0.3" footer="0.3"/>
  <pageSetup paperSize="9" scale="80" fitToHeight="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6"/>
  <sheetViews>
    <sheetView topLeftCell="A351" workbookViewId="0">
      <selection activeCell="O375" sqref="O375"/>
    </sheetView>
  </sheetViews>
  <sheetFormatPr defaultColWidth="16.5703125" defaultRowHeight="15.75" x14ac:dyDescent="0.25"/>
  <cols>
    <col min="1" max="1" width="7.85546875" style="2" customWidth="1"/>
    <col min="2" max="2" width="58.85546875" style="2" customWidth="1"/>
    <col min="3" max="3" width="9.28515625" style="21" customWidth="1"/>
    <col min="4" max="4" width="8" style="14" customWidth="1"/>
    <col min="5" max="5" width="11" style="23" customWidth="1"/>
    <col min="6" max="6" width="7.5703125" style="2" customWidth="1"/>
    <col min="7" max="7" width="10.140625" style="23" customWidth="1"/>
    <col min="8" max="8" width="6.7109375" style="2" customWidth="1"/>
    <col min="9" max="9" width="8.7109375" style="23" customWidth="1"/>
    <col min="10" max="10" width="10.85546875" style="2" customWidth="1"/>
    <col min="11" max="11" width="9.140625" style="2" customWidth="1"/>
    <col min="12" max="12" width="11.7109375" style="2" customWidth="1"/>
    <col min="13" max="237" width="9.140625" style="2" customWidth="1"/>
    <col min="238" max="238" width="9.28515625" style="2" customWidth="1"/>
    <col min="239" max="239" width="52.28515625" style="2" customWidth="1"/>
    <col min="240" max="240" width="0" style="2" hidden="1" customWidth="1"/>
    <col min="241" max="241" width="12.5703125" style="2" customWidth="1"/>
    <col min="242" max="242" width="0" style="2" hidden="1" customWidth="1"/>
    <col min="243" max="243" width="9.5703125" style="2" customWidth="1"/>
    <col min="244" max="244" width="11.7109375" style="2" customWidth="1"/>
    <col min="245" max="245" width="10.42578125" style="2" customWidth="1"/>
    <col min="246" max="246" width="0" style="2" hidden="1" customWidth="1"/>
    <col min="247" max="247" width="11.140625" style="2" customWidth="1"/>
    <col min="248" max="16384" width="16.5703125" style="2"/>
  </cols>
  <sheetData>
    <row r="1" spans="1:10" hidden="1" x14ac:dyDescent="0.25">
      <c r="C1" s="3"/>
      <c r="D1" s="4"/>
      <c r="E1" s="3"/>
      <c r="G1" s="3"/>
      <c r="I1" s="3"/>
    </row>
    <row r="2" spans="1:10" x14ac:dyDescent="0.25">
      <c r="C2" s="3"/>
      <c r="D2" s="5"/>
      <c r="E2" s="3"/>
      <c r="G2" s="3"/>
      <c r="I2" s="3"/>
    </row>
    <row r="3" spans="1:10" ht="18" x14ac:dyDescent="0.25">
      <c r="B3" s="120" t="s">
        <v>378</v>
      </c>
      <c r="C3" s="3"/>
      <c r="D3" s="5"/>
      <c r="E3" s="3"/>
      <c r="G3" s="3"/>
      <c r="I3" s="3"/>
    </row>
    <row r="4" spans="1:10" x14ac:dyDescent="0.25">
      <c r="C4" s="3"/>
      <c r="D4" s="5"/>
      <c r="E4" s="3"/>
      <c r="G4" s="3"/>
      <c r="I4" s="3"/>
    </row>
    <row r="5" spans="1:10" x14ac:dyDescent="0.25">
      <c r="C5" s="3"/>
      <c r="D5" s="5"/>
      <c r="E5" s="3"/>
      <c r="G5" s="3"/>
      <c r="I5" s="3"/>
    </row>
    <row r="6" spans="1:10" x14ac:dyDescent="0.25">
      <c r="C6" s="7"/>
      <c r="D6" s="5"/>
      <c r="E6" s="3"/>
      <c r="G6" s="3"/>
      <c r="I6" s="3"/>
    </row>
    <row r="7" spans="1:10" ht="35.25" customHeight="1" x14ac:dyDescent="0.25">
      <c r="A7" s="8" t="s">
        <v>0</v>
      </c>
      <c r="B7" s="9"/>
      <c r="C7" s="121" t="s">
        <v>379</v>
      </c>
      <c r="D7" s="124" t="s">
        <v>385</v>
      </c>
      <c r="E7" s="122" t="s">
        <v>379</v>
      </c>
      <c r="F7" s="124" t="s">
        <v>389</v>
      </c>
      <c r="G7" s="123" t="s">
        <v>379</v>
      </c>
      <c r="H7" s="124" t="s">
        <v>393</v>
      </c>
      <c r="I7" s="122" t="s">
        <v>379</v>
      </c>
      <c r="J7" s="122" t="s">
        <v>403</v>
      </c>
    </row>
    <row r="8" spans="1:10" ht="21" customHeight="1" x14ac:dyDescent="0.25">
      <c r="A8" s="11">
        <v>100</v>
      </c>
      <c r="B8" s="12" t="s">
        <v>1</v>
      </c>
      <c r="C8" s="13">
        <f>C10+C13+C16</f>
        <v>4235550</v>
      </c>
      <c r="E8" s="15">
        <f>E10+E13+E16</f>
        <v>4235550</v>
      </c>
      <c r="F8" s="14"/>
      <c r="G8" s="13">
        <f>G10+G13+G16</f>
        <v>4235550</v>
      </c>
      <c r="H8" s="14"/>
      <c r="I8" s="16">
        <f>I10+I13+I16</f>
        <v>4235550</v>
      </c>
    </row>
    <row r="9" spans="1:10" ht="14.25" customHeight="1" x14ac:dyDescent="0.25">
      <c r="A9" s="8"/>
      <c r="B9" s="9"/>
      <c r="C9" s="13"/>
      <c r="E9" s="15"/>
      <c r="F9" s="14"/>
      <c r="G9" s="13"/>
      <c r="H9" s="14"/>
      <c r="I9" s="16"/>
    </row>
    <row r="10" spans="1:10" ht="24" customHeight="1" x14ac:dyDescent="0.25">
      <c r="A10" s="17">
        <v>110</v>
      </c>
      <c r="B10" s="18" t="s">
        <v>2</v>
      </c>
      <c r="C10" s="13">
        <f t="shared" ref="C10:I10" si="0">SUM(C11)</f>
        <v>3500000</v>
      </c>
      <c r="E10" s="15">
        <f t="shared" si="0"/>
        <v>3500000</v>
      </c>
      <c r="F10" s="14"/>
      <c r="G10" s="13">
        <f t="shared" si="0"/>
        <v>3500000</v>
      </c>
      <c r="H10" s="14"/>
      <c r="I10" s="16">
        <f t="shared" si="0"/>
        <v>3500000</v>
      </c>
    </row>
    <row r="11" spans="1:10" ht="18.75" customHeight="1" x14ac:dyDescent="0.25">
      <c r="A11" s="19" t="s">
        <v>3</v>
      </c>
      <c r="B11" s="20" t="s">
        <v>4</v>
      </c>
      <c r="C11" s="21">
        <v>3500000</v>
      </c>
      <c r="E11" s="22">
        <v>3500000</v>
      </c>
      <c r="F11" s="14"/>
      <c r="G11" s="21">
        <v>3500000</v>
      </c>
      <c r="H11" s="14"/>
      <c r="I11" s="23">
        <v>3500000</v>
      </c>
    </row>
    <row r="12" spans="1:10" x14ac:dyDescent="0.25">
      <c r="A12" s="19"/>
      <c r="B12" s="20"/>
      <c r="E12" s="22"/>
      <c r="F12" s="14"/>
      <c r="G12" s="21"/>
      <c r="H12" s="14"/>
    </row>
    <row r="13" spans="1:10" x14ac:dyDescent="0.25">
      <c r="A13" s="17">
        <v>120</v>
      </c>
      <c r="B13" s="18" t="s">
        <v>5</v>
      </c>
      <c r="C13" s="13">
        <f t="shared" ref="C13:I13" si="1">SUM(C14)</f>
        <v>476000</v>
      </c>
      <c r="E13" s="15">
        <f t="shared" si="1"/>
        <v>476000</v>
      </c>
      <c r="F13" s="14"/>
      <c r="G13" s="13">
        <f t="shared" si="1"/>
        <v>476000</v>
      </c>
      <c r="H13" s="14"/>
      <c r="I13" s="16">
        <f t="shared" si="1"/>
        <v>476000</v>
      </c>
    </row>
    <row r="14" spans="1:10" ht="21" customHeight="1" x14ac:dyDescent="0.25">
      <c r="A14" s="19" t="s">
        <v>6</v>
      </c>
      <c r="B14" s="20" t="s">
        <v>7</v>
      </c>
      <c r="C14" s="24">
        <v>476000</v>
      </c>
      <c r="E14" s="25">
        <v>476000</v>
      </c>
      <c r="F14" s="14"/>
      <c r="G14" s="24">
        <v>476000</v>
      </c>
      <c r="H14" s="14"/>
      <c r="I14" s="26">
        <v>476000</v>
      </c>
    </row>
    <row r="15" spans="1:10" x14ac:dyDescent="0.25">
      <c r="A15" s="19"/>
      <c r="B15" s="20"/>
      <c r="E15" s="22"/>
      <c r="F15" s="14"/>
      <c r="G15" s="21"/>
      <c r="H15" s="14"/>
    </row>
    <row r="16" spans="1:10" ht="21.75" customHeight="1" x14ac:dyDescent="0.25">
      <c r="A16" s="17">
        <v>133</v>
      </c>
      <c r="B16" s="18" t="s">
        <v>8</v>
      </c>
      <c r="C16" s="13">
        <f>SUM(C17:C24)</f>
        <v>259550</v>
      </c>
      <c r="E16" s="15">
        <f>SUM(E17:E24)</f>
        <v>259550</v>
      </c>
      <c r="F16" s="14"/>
      <c r="G16" s="13">
        <f>SUM(G17:G24)</f>
        <v>259550</v>
      </c>
      <c r="H16" s="14"/>
      <c r="I16" s="16">
        <f>SUM(I17:I24)</f>
        <v>259550</v>
      </c>
    </row>
    <row r="17" spans="1:9" x14ac:dyDescent="0.25">
      <c r="A17" s="19" t="s">
        <v>9</v>
      </c>
      <c r="B17" s="20" t="s">
        <v>10</v>
      </c>
      <c r="C17" s="24">
        <v>5200</v>
      </c>
      <c r="E17" s="25">
        <v>5200</v>
      </c>
      <c r="F17" s="14"/>
      <c r="G17" s="24">
        <v>5200</v>
      </c>
      <c r="H17" s="14"/>
      <c r="I17" s="26">
        <v>5200</v>
      </c>
    </row>
    <row r="18" spans="1:9" ht="16.5" customHeight="1" x14ac:dyDescent="0.25">
      <c r="A18" s="19" t="s">
        <v>9</v>
      </c>
      <c r="B18" s="20" t="s">
        <v>11</v>
      </c>
      <c r="C18" s="24">
        <v>50</v>
      </c>
      <c r="E18" s="25">
        <v>50</v>
      </c>
      <c r="F18" s="14"/>
      <c r="G18" s="24">
        <v>50</v>
      </c>
      <c r="H18" s="14"/>
      <c r="I18" s="26">
        <v>50</v>
      </c>
    </row>
    <row r="19" spans="1:9" ht="20.25" customHeight="1" x14ac:dyDescent="0.25">
      <c r="A19" s="19" t="s">
        <v>9</v>
      </c>
      <c r="B19" s="20" t="s">
        <v>12</v>
      </c>
      <c r="C19" s="24">
        <v>350</v>
      </c>
      <c r="E19" s="25">
        <v>350</v>
      </c>
      <c r="F19" s="14"/>
      <c r="G19" s="24">
        <v>350</v>
      </c>
      <c r="H19" s="14"/>
      <c r="I19" s="26">
        <v>350</v>
      </c>
    </row>
    <row r="20" spans="1:9" ht="16.5" customHeight="1" x14ac:dyDescent="0.25">
      <c r="A20" s="19" t="s">
        <v>9</v>
      </c>
      <c r="B20" s="20" t="s">
        <v>13</v>
      </c>
      <c r="C20" s="24">
        <v>1600</v>
      </c>
      <c r="E20" s="25">
        <v>1600</v>
      </c>
      <c r="F20" s="14"/>
      <c r="G20" s="24">
        <v>1600</v>
      </c>
      <c r="H20" s="14"/>
      <c r="I20" s="26">
        <v>1600</v>
      </c>
    </row>
    <row r="21" spans="1:9" ht="21" customHeight="1" x14ac:dyDescent="0.25">
      <c r="A21" s="19" t="s">
        <v>9</v>
      </c>
      <c r="B21" s="20" t="s">
        <v>14</v>
      </c>
      <c r="C21" s="24">
        <v>4500</v>
      </c>
      <c r="E21" s="25">
        <v>4500</v>
      </c>
      <c r="F21" s="14"/>
      <c r="G21" s="24">
        <v>4500</v>
      </c>
      <c r="H21" s="14"/>
      <c r="I21" s="26">
        <v>4500</v>
      </c>
    </row>
    <row r="22" spans="1:9" ht="22.5" customHeight="1" x14ac:dyDescent="0.25">
      <c r="A22" s="19" t="s">
        <v>9</v>
      </c>
      <c r="B22" s="20" t="s">
        <v>15</v>
      </c>
      <c r="C22" s="24">
        <v>9500</v>
      </c>
      <c r="E22" s="25">
        <v>9500</v>
      </c>
      <c r="F22" s="14"/>
      <c r="G22" s="24">
        <v>9500</v>
      </c>
      <c r="H22" s="14"/>
      <c r="I22" s="26">
        <v>9500</v>
      </c>
    </row>
    <row r="23" spans="1:9" ht="21.75" customHeight="1" x14ac:dyDescent="0.25">
      <c r="A23" s="19" t="s">
        <v>9</v>
      </c>
      <c r="B23" s="20" t="s">
        <v>16</v>
      </c>
      <c r="C23" s="24">
        <v>60000</v>
      </c>
      <c r="E23" s="25">
        <v>60000</v>
      </c>
      <c r="F23" s="14"/>
      <c r="G23" s="24">
        <v>60000</v>
      </c>
      <c r="H23" s="14"/>
      <c r="I23" s="26">
        <v>60000</v>
      </c>
    </row>
    <row r="24" spans="1:9" ht="21" customHeight="1" x14ac:dyDescent="0.25">
      <c r="A24" s="19" t="s">
        <v>9</v>
      </c>
      <c r="B24" s="20" t="s">
        <v>17</v>
      </c>
      <c r="C24" s="24">
        <v>178350</v>
      </c>
      <c r="E24" s="25">
        <v>178350</v>
      </c>
      <c r="F24" s="14"/>
      <c r="G24" s="24">
        <v>178350</v>
      </c>
      <c r="H24" s="14"/>
      <c r="I24" s="26">
        <v>178350</v>
      </c>
    </row>
    <row r="25" spans="1:9" x14ac:dyDescent="0.25">
      <c r="A25" s="17"/>
      <c r="B25" s="18"/>
      <c r="C25" s="24"/>
      <c r="E25" s="25"/>
      <c r="F25" s="14"/>
      <c r="G25" s="24"/>
      <c r="H25" s="14"/>
      <c r="I25" s="26"/>
    </row>
    <row r="26" spans="1:9" x14ac:dyDescent="0.25">
      <c r="A26" s="17">
        <v>200</v>
      </c>
      <c r="B26" s="18" t="s">
        <v>18</v>
      </c>
      <c r="C26" s="27">
        <f>C28+C37+C45+C48</f>
        <v>248100</v>
      </c>
      <c r="E26" s="28">
        <f>E28+E37+E45+E48</f>
        <v>248100</v>
      </c>
      <c r="F26" s="14"/>
      <c r="G26" s="27">
        <f>G28+G37+G45+G48</f>
        <v>248100</v>
      </c>
      <c r="H26" s="14"/>
      <c r="I26" s="29">
        <f>I28+I37+I45+I48</f>
        <v>248100</v>
      </c>
    </row>
    <row r="27" spans="1:9" ht="16.5" customHeight="1" x14ac:dyDescent="0.25">
      <c r="A27" s="19"/>
      <c r="B27" s="20"/>
      <c r="C27" s="24"/>
      <c r="E27" s="25"/>
      <c r="F27" s="14"/>
      <c r="G27" s="24"/>
      <c r="H27" s="14"/>
      <c r="I27" s="26"/>
    </row>
    <row r="28" spans="1:9" ht="19.5" customHeight="1" x14ac:dyDescent="0.25">
      <c r="A28" s="17">
        <v>210</v>
      </c>
      <c r="B28" s="18" t="s">
        <v>19</v>
      </c>
      <c r="C28" s="13">
        <f>SUM(C29:C35)</f>
        <v>143100</v>
      </c>
      <c r="E28" s="15">
        <f>SUM(E29:E35)</f>
        <v>143100</v>
      </c>
      <c r="F28" s="14"/>
      <c r="G28" s="13">
        <f>SUM(G29:G35)</f>
        <v>143100</v>
      </c>
      <c r="H28" s="14"/>
      <c r="I28" s="16">
        <f>SUM(I29:I35)</f>
        <v>143100</v>
      </c>
    </row>
    <row r="29" spans="1:9" ht="20.25" customHeight="1" x14ac:dyDescent="0.25">
      <c r="A29" s="19" t="s">
        <v>20</v>
      </c>
      <c r="B29" s="20" t="s">
        <v>21</v>
      </c>
      <c r="C29" s="21">
        <v>4500</v>
      </c>
      <c r="E29" s="22">
        <v>4500</v>
      </c>
      <c r="F29" s="14"/>
      <c r="G29" s="21">
        <v>4500</v>
      </c>
      <c r="H29" s="14"/>
      <c r="I29" s="23">
        <v>4500</v>
      </c>
    </row>
    <row r="30" spans="1:9" ht="22.5" customHeight="1" x14ac:dyDescent="0.25">
      <c r="A30" s="19" t="s">
        <v>20</v>
      </c>
      <c r="B30" s="20" t="s">
        <v>22</v>
      </c>
      <c r="C30" s="21">
        <v>29000</v>
      </c>
      <c r="E30" s="22">
        <v>29000</v>
      </c>
      <c r="F30" s="14"/>
      <c r="G30" s="21">
        <v>29000</v>
      </c>
      <c r="H30" s="14"/>
      <c r="I30" s="23">
        <v>29000</v>
      </c>
    </row>
    <row r="31" spans="1:9" ht="19.5" customHeight="1" x14ac:dyDescent="0.25">
      <c r="A31" s="19" t="s">
        <v>20</v>
      </c>
      <c r="B31" s="20" t="s">
        <v>23</v>
      </c>
      <c r="C31" s="21">
        <v>25000</v>
      </c>
      <c r="E31" s="22">
        <v>25000</v>
      </c>
      <c r="F31" s="14"/>
      <c r="G31" s="21">
        <v>25000</v>
      </c>
      <c r="H31" s="14"/>
      <c r="I31" s="23">
        <v>25000</v>
      </c>
    </row>
    <row r="32" spans="1:9" ht="15" customHeight="1" x14ac:dyDescent="0.25">
      <c r="A32" s="19" t="s">
        <v>20</v>
      </c>
      <c r="B32" s="20" t="s">
        <v>24</v>
      </c>
      <c r="C32" s="21">
        <v>43500</v>
      </c>
      <c r="E32" s="22">
        <v>43500</v>
      </c>
      <c r="F32" s="14"/>
      <c r="G32" s="21">
        <v>43500</v>
      </c>
      <c r="H32" s="14"/>
      <c r="I32" s="23">
        <v>43500</v>
      </c>
    </row>
    <row r="33" spans="1:9" s="31" customFormat="1" ht="15" customHeight="1" x14ac:dyDescent="0.25">
      <c r="A33" s="19" t="s">
        <v>20</v>
      </c>
      <c r="B33" s="30" t="s">
        <v>25</v>
      </c>
      <c r="C33" s="21">
        <v>1200</v>
      </c>
      <c r="D33" s="30"/>
      <c r="E33" s="22">
        <v>1200</v>
      </c>
      <c r="F33" s="30"/>
      <c r="G33" s="21">
        <v>1200</v>
      </c>
      <c r="H33" s="30"/>
      <c r="I33" s="23">
        <v>1200</v>
      </c>
    </row>
    <row r="34" spans="1:9" ht="17.25" customHeight="1" x14ac:dyDescent="0.25">
      <c r="A34" s="19" t="s">
        <v>20</v>
      </c>
      <c r="B34" s="20" t="s">
        <v>26</v>
      </c>
      <c r="C34" s="21">
        <v>37000</v>
      </c>
      <c r="E34" s="22">
        <v>37000</v>
      </c>
      <c r="F34" s="14"/>
      <c r="G34" s="21">
        <v>37000</v>
      </c>
      <c r="H34" s="14"/>
      <c r="I34" s="23">
        <v>37000</v>
      </c>
    </row>
    <row r="35" spans="1:9" ht="18" customHeight="1" x14ac:dyDescent="0.25">
      <c r="A35" s="19" t="s">
        <v>20</v>
      </c>
      <c r="B35" s="20" t="s">
        <v>27</v>
      </c>
      <c r="C35" s="21">
        <v>2900</v>
      </c>
      <c r="E35" s="22">
        <v>2900</v>
      </c>
      <c r="F35" s="14"/>
      <c r="G35" s="21">
        <v>2900</v>
      </c>
      <c r="H35" s="14"/>
      <c r="I35" s="23">
        <v>2900</v>
      </c>
    </row>
    <row r="36" spans="1:9" ht="13.5" customHeight="1" x14ac:dyDescent="0.25">
      <c r="A36" s="19"/>
      <c r="B36" s="20"/>
      <c r="E36" s="22"/>
      <c r="F36" s="14"/>
      <c r="G36" s="21"/>
      <c r="H36" s="14"/>
    </row>
    <row r="37" spans="1:9" ht="17.25" customHeight="1" x14ac:dyDescent="0.25">
      <c r="A37" s="17">
        <v>220</v>
      </c>
      <c r="B37" s="18" t="s">
        <v>28</v>
      </c>
      <c r="C37" s="13">
        <f>SUM(C38:C43)</f>
        <v>74500</v>
      </c>
      <c r="E37" s="15">
        <f>SUM(E38:E43)</f>
        <v>74500</v>
      </c>
      <c r="F37" s="14"/>
      <c r="G37" s="13">
        <f>SUM(G38:G43)</f>
        <v>74500</v>
      </c>
      <c r="H37" s="14"/>
      <c r="I37" s="16">
        <f>SUM(I38:I43)</f>
        <v>74500</v>
      </c>
    </row>
    <row r="38" spans="1:9" ht="18.75" customHeight="1" x14ac:dyDescent="0.25">
      <c r="A38" s="19" t="s">
        <v>30</v>
      </c>
      <c r="B38" s="20" t="s">
        <v>29</v>
      </c>
      <c r="C38" s="21">
        <v>40000</v>
      </c>
      <c r="E38" s="22">
        <v>40000</v>
      </c>
      <c r="F38" s="14"/>
      <c r="G38" s="21">
        <v>40000</v>
      </c>
      <c r="H38" s="14"/>
      <c r="I38" s="23">
        <v>40000</v>
      </c>
    </row>
    <row r="39" spans="1:9" ht="16.5" customHeight="1" x14ac:dyDescent="0.25">
      <c r="A39" s="19" t="s">
        <v>30</v>
      </c>
      <c r="B39" s="20" t="s">
        <v>31</v>
      </c>
      <c r="C39" s="21">
        <v>6000</v>
      </c>
      <c r="E39" s="22">
        <v>6000</v>
      </c>
      <c r="F39" s="14"/>
      <c r="G39" s="21">
        <v>6000</v>
      </c>
      <c r="H39" s="14"/>
      <c r="I39" s="23">
        <v>6000</v>
      </c>
    </row>
    <row r="40" spans="1:9" ht="15.75" customHeight="1" x14ac:dyDescent="0.25">
      <c r="A40" s="19" t="s">
        <v>30</v>
      </c>
      <c r="B40" s="20" t="s">
        <v>32</v>
      </c>
      <c r="C40" s="21">
        <v>1000</v>
      </c>
      <c r="E40" s="22">
        <v>1000</v>
      </c>
      <c r="F40" s="14"/>
      <c r="G40" s="21">
        <v>1000</v>
      </c>
      <c r="H40" s="14"/>
      <c r="I40" s="23">
        <v>1000</v>
      </c>
    </row>
    <row r="41" spans="1:9" ht="18.75" customHeight="1" x14ac:dyDescent="0.25">
      <c r="A41" s="19" t="s">
        <v>30</v>
      </c>
      <c r="B41" s="20" t="s">
        <v>33</v>
      </c>
      <c r="C41" s="21">
        <v>7000</v>
      </c>
      <c r="E41" s="22">
        <v>7000</v>
      </c>
      <c r="F41" s="14"/>
      <c r="G41" s="21">
        <v>7000</v>
      </c>
      <c r="H41" s="14"/>
      <c r="I41" s="23">
        <v>7000</v>
      </c>
    </row>
    <row r="42" spans="1:9" ht="16.5" customHeight="1" x14ac:dyDescent="0.25">
      <c r="A42" s="19" t="s">
        <v>30</v>
      </c>
      <c r="B42" s="20" t="s">
        <v>34</v>
      </c>
      <c r="C42" s="21">
        <v>17500</v>
      </c>
      <c r="E42" s="22">
        <v>17500</v>
      </c>
      <c r="F42" s="14"/>
      <c r="G42" s="21">
        <v>17500</v>
      </c>
      <c r="H42" s="14"/>
      <c r="I42" s="23">
        <v>17500</v>
      </c>
    </row>
    <row r="43" spans="1:9" x14ac:dyDescent="0.25">
      <c r="A43" s="19" t="s">
        <v>30</v>
      </c>
      <c r="B43" s="20" t="s">
        <v>35</v>
      </c>
      <c r="C43" s="21">
        <v>3000</v>
      </c>
      <c r="E43" s="22">
        <v>3000</v>
      </c>
      <c r="F43" s="14"/>
      <c r="G43" s="21">
        <v>3000</v>
      </c>
      <c r="H43" s="14"/>
      <c r="I43" s="23">
        <v>3000</v>
      </c>
    </row>
    <row r="44" spans="1:9" ht="17.25" customHeight="1" x14ac:dyDescent="0.25">
      <c r="A44" s="19"/>
      <c r="B44" s="20"/>
      <c r="C44" s="32"/>
      <c r="E44" s="33"/>
      <c r="F44" s="14"/>
      <c r="G44" s="32"/>
      <c r="H44" s="14"/>
      <c r="I44" s="34"/>
    </row>
    <row r="45" spans="1:9" x14ac:dyDescent="0.25">
      <c r="A45" s="17">
        <v>240</v>
      </c>
      <c r="B45" s="18" t="s">
        <v>36</v>
      </c>
      <c r="C45" s="13">
        <f>SUM(C46)</f>
        <v>1500</v>
      </c>
      <c r="E45" s="15">
        <f>SUM(E46)</f>
        <v>1500</v>
      </c>
      <c r="F45" s="14"/>
      <c r="G45" s="13">
        <f>SUM(G46)</f>
        <v>1500</v>
      </c>
      <c r="H45" s="14"/>
      <c r="I45" s="16">
        <f>SUM(I46)</f>
        <v>1500</v>
      </c>
    </row>
    <row r="46" spans="1:9" x14ac:dyDescent="0.25">
      <c r="A46" s="19">
        <v>242</v>
      </c>
      <c r="B46" s="20" t="s">
        <v>37</v>
      </c>
      <c r="C46" s="21">
        <v>1500</v>
      </c>
      <c r="E46" s="22">
        <v>1500</v>
      </c>
      <c r="F46" s="14"/>
      <c r="G46" s="21">
        <v>1500</v>
      </c>
      <c r="H46" s="14"/>
      <c r="I46" s="23">
        <v>1500</v>
      </c>
    </row>
    <row r="47" spans="1:9" x14ac:dyDescent="0.25">
      <c r="A47" s="19"/>
      <c r="B47" s="20"/>
      <c r="C47" s="35"/>
      <c r="E47" s="35"/>
      <c r="F47" s="14"/>
      <c r="G47" s="36"/>
      <c r="H47" s="14"/>
      <c r="I47" s="37"/>
    </row>
    <row r="48" spans="1:9" ht="18.75" customHeight="1" x14ac:dyDescent="0.25">
      <c r="A48" s="17">
        <v>290</v>
      </c>
      <c r="B48" s="18" t="s">
        <v>38</v>
      </c>
      <c r="C48" s="13">
        <f>SUM(C49:C52)</f>
        <v>29000</v>
      </c>
      <c r="E48" s="15">
        <f>SUM(E49:E52)</f>
        <v>29000</v>
      </c>
      <c r="F48" s="14"/>
      <c r="G48" s="13">
        <f>SUM(G49:G52)</f>
        <v>29000</v>
      </c>
      <c r="H48" s="14"/>
      <c r="I48" s="16">
        <f>SUM(I49:I52)</f>
        <v>29000</v>
      </c>
    </row>
    <row r="49" spans="1:9" x14ac:dyDescent="0.25">
      <c r="A49" s="19" t="s">
        <v>40</v>
      </c>
      <c r="B49" s="20" t="s">
        <v>39</v>
      </c>
      <c r="C49" s="21">
        <v>15000</v>
      </c>
      <c r="E49" s="22">
        <v>15000</v>
      </c>
      <c r="F49" s="14"/>
      <c r="G49" s="21">
        <v>15000</v>
      </c>
      <c r="H49" s="14"/>
      <c r="I49" s="23">
        <v>15000</v>
      </c>
    </row>
    <row r="50" spans="1:9" x14ac:dyDescent="0.25">
      <c r="A50" s="19" t="s">
        <v>40</v>
      </c>
      <c r="B50" s="20" t="s">
        <v>41</v>
      </c>
      <c r="C50" s="21">
        <v>9000</v>
      </c>
      <c r="E50" s="22">
        <v>9000</v>
      </c>
      <c r="F50" s="14"/>
      <c r="G50" s="21">
        <v>9000</v>
      </c>
      <c r="H50" s="14"/>
      <c r="I50" s="23">
        <v>9000</v>
      </c>
    </row>
    <row r="51" spans="1:9" x14ac:dyDescent="0.25">
      <c r="A51" s="19" t="s">
        <v>40</v>
      </c>
      <c r="B51" s="20" t="s">
        <v>38</v>
      </c>
      <c r="C51" s="21">
        <v>5000</v>
      </c>
      <c r="E51" s="22">
        <v>5000</v>
      </c>
      <c r="F51" s="14"/>
      <c r="G51" s="21">
        <v>5000</v>
      </c>
      <c r="H51" s="14"/>
      <c r="I51" s="23">
        <v>5000</v>
      </c>
    </row>
    <row r="52" spans="1:9" x14ac:dyDescent="0.25">
      <c r="A52" s="38"/>
      <c r="B52" s="39"/>
      <c r="C52" s="32"/>
      <c r="E52" s="33"/>
      <c r="F52" s="14"/>
      <c r="G52" s="32"/>
      <c r="H52" s="14"/>
      <c r="I52" s="34"/>
    </row>
    <row r="53" spans="1:9" x14ac:dyDescent="0.25">
      <c r="A53" s="38"/>
      <c r="B53" s="39"/>
      <c r="C53" s="32"/>
      <c r="E53" s="33"/>
      <c r="F53" s="14"/>
      <c r="G53" s="32"/>
      <c r="H53" s="14"/>
      <c r="I53" s="34"/>
    </row>
    <row r="54" spans="1:9" ht="20.25" customHeight="1" x14ac:dyDescent="0.25">
      <c r="A54" s="17">
        <v>300</v>
      </c>
      <c r="B54" s="18" t="s">
        <v>42</v>
      </c>
      <c r="C54" s="27">
        <f>SUM(C55:C78)</f>
        <v>1482225.35</v>
      </c>
      <c r="E54" s="28">
        <f>SUM(E55:E78)</f>
        <v>1482225.35</v>
      </c>
      <c r="F54" s="14"/>
      <c r="G54" s="27">
        <f>SUM(G55:G78)</f>
        <v>1482225.35</v>
      </c>
      <c r="H54" s="14"/>
      <c r="I54" s="29">
        <f>SUM(I55:I78)</f>
        <v>1485982.35</v>
      </c>
    </row>
    <row r="55" spans="1:9" x14ac:dyDescent="0.25">
      <c r="A55" s="19" t="s">
        <v>44</v>
      </c>
      <c r="B55" s="20" t="s">
        <v>43</v>
      </c>
      <c r="C55" s="24">
        <v>10328</v>
      </c>
      <c r="E55" s="25">
        <v>10328</v>
      </c>
      <c r="F55" s="14"/>
      <c r="G55" s="24">
        <v>10328</v>
      </c>
      <c r="H55" s="14"/>
      <c r="I55" s="26">
        <v>10328</v>
      </c>
    </row>
    <row r="56" spans="1:9" ht="20.25" customHeight="1" x14ac:dyDescent="0.25">
      <c r="A56" s="19" t="s">
        <v>44</v>
      </c>
      <c r="B56" s="20" t="s">
        <v>45</v>
      </c>
      <c r="C56" s="24">
        <v>420</v>
      </c>
      <c r="E56" s="25">
        <v>420</v>
      </c>
      <c r="F56" s="14"/>
      <c r="G56" s="24">
        <v>420</v>
      </c>
      <c r="H56" s="14"/>
      <c r="I56" s="26">
        <v>420</v>
      </c>
    </row>
    <row r="57" spans="1:9" ht="21" customHeight="1" x14ac:dyDescent="0.25">
      <c r="A57" s="19" t="s">
        <v>44</v>
      </c>
      <c r="B57" s="20" t="s">
        <v>46</v>
      </c>
      <c r="C57" s="24">
        <v>200</v>
      </c>
      <c r="E57" s="25">
        <v>200</v>
      </c>
      <c r="F57" s="14"/>
      <c r="G57" s="24">
        <v>200</v>
      </c>
      <c r="H57" s="14"/>
      <c r="I57" s="26">
        <v>200</v>
      </c>
    </row>
    <row r="58" spans="1:9" ht="18" customHeight="1" x14ac:dyDescent="0.25">
      <c r="A58" s="19" t="s">
        <v>44</v>
      </c>
      <c r="B58" s="20" t="s">
        <v>47</v>
      </c>
      <c r="C58" s="24">
        <v>2540</v>
      </c>
      <c r="E58" s="25">
        <v>2540</v>
      </c>
      <c r="F58" s="14"/>
      <c r="G58" s="24">
        <v>2540</v>
      </c>
      <c r="H58" s="14"/>
      <c r="I58" s="26">
        <v>2540</v>
      </c>
    </row>
    <row r="59" spans="1:9" ht="18" customHeight="1" x14ac:dyDescent="0.25">
      <c r="A59" s="19" t="s">
        <v>44</v>
      </c>
      <c r="B59" s="20" t="s">
        <v>48</v>
      </c>
      <c r="C59" s="24">
        <v>15000</v>
      </c>
      <c r="E59" s="25">
        <v>15000</v>
      </c>
      <c r="F59" s="14"/>
      <c r="G59" s="24">
        <v>15000</v>
      </c>
      <c r="H59" s="14"/>
      <c r="I59" s="26">
        <v>15000</v>
      </c>
    </row>
    <row r="60" spans="1:9" ht="24" customHeight="1" x14ac:dyDescent="0.25">
      <c r="A60" s="19" t="s">
        <v>44</v>
      </c>
      <c r="B60" s="20" t="s">
        <v>49</v>
      </c>
      <c r="C60" s="24">
        <v>10409</v>
      </c>
      <c r="E60" s="25">
        <v>10409</v>
      </c>
      <c r="F60" s="14"/>
      <c r="G60" s="24">
        <v>10409</v>
      </c>
      <c r="H60" s="14"/>
      <c r="I60" s="26">
        <v>10409</v>
      </c>
    </row>
    <row r="61" spans="1:9" ht="20.25" customHeight="1" x14ac:dyDescent="0.25">
      <c r="A61" s="19" t="s">
        <v>44</v>
      </c>
      <c r="B61" s="20" t="s">
        <v>50</v>
      </c>
      <c r="C61" s="24">
        <v>2600</v>
      </c>
      <c r="E61" s="25">
        <v>2600</v>
      </c>
      <c r="F61" s="14"/>
      <c r="G61" s="24">
        <v>2600</v>
      </c>
      <c r="H61" s="10">
        <v>3757</v>
      </c>
      <c r="I61" s="26">
        <f>H61+G61</f>
        <v>6357</v>
      </c>
    </row>
    <row r="62" spans="1:9" ht="16.5" customHeight="1" x14ac:dyDescent="0.25">
      <c r="A62" s="19" t="s">
        <v>44</v>
      </c>
      <c r="B62" s="20" t="s">
        <v>51</v>
      </c>
      <c r="C62" s="24">
        <v>2600</v>
      </c>
      <c r="E62" s="25">
        <v>2600</v>
      </c>
      <c r="F62" s="14"/>
      <c r="G62" s="24">
        <v>2600</v>
      </c>
      <c r="H62" s="14"/>
      <c r="I62" s="26">
        <v>2600</v>
      </c>
    </row>
    <row r="63" spans="1:9" ht="19.5" customHeight="1" x14ac:dyDescent="0.25">
      <c r="A63" s="19" t="s">
        <v>44</v>
      </c>
      <c r="B63" s="20" t="s">
        <v>52</v>
      </c>
      <c r="C63" s="24">
        <v>1160</v>
      </c>
      <c r="E63" s="25">
        <v>1160</v>
      </c>
      <c r="F63" s="14"/>
      <c r="G63" s="24">
        <v>1160</v>
      </c>
      <c r="H63" s="14"/>
      <c r="I63" s="26">
        <v>1160</v>
      </c>
    </row>
    <row r="64" spans="1:9" x14ac:dyDescent="0.25">
      <c r="A64" s="19" t="s">
        <v>44</v>
      </c>
      <c r="B64" s="20" t="s">
        <v>53</v>
      </c>
      <c r="C64" s="24">
        <v>1000</v>
      </c>
      <c r="E64" s="25">
        <v>1000</v>
      </c>
      <c r="F64" s="14"/>
      <c r="G64" s="24">
        <v>1000</v>
      </c>
      <c r="H64" s="14"/>
      <c r="I64" s="26">
        <v>1000</v>
      </c>
    </row>
    <row r="65" spans="1:9" ht="18" customHeight="1" x14ac:dyDescent="0.25">
      <c r="A65" s="19" t="s">
        <v>44</v>
      </c>
      <c r="B65" s="20" t="s">
        <v>54</v>
      </c>
      <c r="C65" s="24">
        <v>900</v>
      </c>
      <c r="E65" s="25">
        <v>900</v>
      </c>
      <c r="F65" s="14"/>
      <c r="G65" s="24">
        <v>900</v>
      </c>
      <c r="H65" s="14"/>
      <c r="I65" s="26">
        <v>900</v>
      </c>
    </row>
    <row r="66" spans="1:9" ht="15.75" customHeight="1" x14ac:dyDescent="0.25">
      <c r="A66" s="19" t="s">
        <v>44</v>
      </c>
      <c r="B66" s="20" t="s">
        <v>55</v>
      </c>
      <c r="C66" s="24">
        <v>1082756</v>
      </c>
      <c r="E66" s="25">
        <v>1082756</v>
      </c>
      <c r="F66" s="14"/>
      <c r="G66" s="24">
        <v>1082756</v>
      </c>
      <c r="H66" s="14"/>
      <c r="I66" s="26">
        <v>1082756</v>
      </c>
    </row>
    <row r="67" spans="1:9" ht="21" customHeight="1" x14ac:dyDescent="0.25">
      <c r="A67" s="19" t="s">
        <v>44</v>
      </c>
      <c r="B67" s="20" t="s">
        <v>56</v>
      </c>
      <c r="C67" s="24">
        <v>9000</v>
      </c>
      <c r="E67" s="25">
        <v>9000</v>
      </c>
      <c r="F67" s="14"/>
      <c r="G67" s="24">
        <v>9000</v>
      </c>
      <c r="H67" s="14"/>
      <c r="I67" s="26">
        <v>9000</v>
      </c>
    </row>
    <row r="68" spans="1:9" ht="21" customHeight="1" x14ac:dyDescent="0.25">
      <c r="A68" s="19" t="s">
        <v>44</v>
      </c>
      <c r="B68" s="20" t="s">
        <v>57</v>
      </c>
      <c r="C68" s="24">
        <v>1780</v>
      </c>
      <c r="E68" s="25">
        <v>1780</v>
      </c>
      <c r="F68" s="14"/>
      <c r="G68" s="24">
        <v>1780</v>
      </c>
      <c r="H68" s="14"/>
      <c r="I68" s="26">
        <v>1780</v>
      </c>
    </row>
    <row r="69" spans="1:9" ht="18" customHeight="1" x14ac:dyDescent="0.25">
      <c r="A69" s="19" t="s">
        <v>44</v>
      </c>
      <c r="B69" s="20" t="s">
        <v>58</v>
      </c>
      <c r="C69" s="24">
        <v>9000</v>
      </c>
      <c r="E69" s="25">
        <v>9000</v>
      </c>
      <c r="F69" s="14"/>
      <c r="G69" s="24">
        <v>9000</v>
      </c>
      <c r="H69" s="14"/>
      <c r="I69" s="26">
        <v>9000</v>
      </c>
    </row>
    <row r="70" spans="1:9" x14ac:dyDescent="0.25">
      <c r="A70" s="19" t="s">
        <v>44</v>
      </c>
      <c r="B70" s="20" t="s">
        <v>59</v>
      </c>
      <c r="C70" s="24">
        <v>6950</v>
      </c>
      <c r="E70" s="25">
        <v>6950</v>
      </c>
      <c r="F70" s="14"/>
      <c r="G70" s="24">
        <v>6950</v>
      </c>
      <c r="H70" s="14"/>
      <c r="I70" s="26">
        <v>6950</v>
      </c>
    </row>
    <row r="71" spans="1:9" ht="18" customHeight="1" x14ac:dyDescent="0.25">
      <c r="A71" s="19" t="s">
        <v>44</v>
      </c>
      <c r="B71" s="20" t="s">
        <v>60</v>
      </c>
      <c r="C71" s="24">
        <v>17592</v>
      </c>
      <c r="E71" s="25">
        <v>17592</v>
      </c>
      <c r="F71" s="14"/>
      <c r="G71" s="24">
        <v>17592</v>
      </c>
      <c r="H71" s="14"/>
      <c r="I71" s="26">
        <v>17592</v>
      </c>
    </row>
    <row r="72" spans="1:9" ht="20.25" customHeight="1" x14ac:dyDescent="0.25">
      <c r="A72" s="19" t="s">
        <v>44</v>
      </c>
      <c r="B72" s="20" t="s">
        <v>61</v>
      </c>
      <c r="C72" s="24">
        <v>17600</v>
      </c>
      <c r="E72" s="25">
        <v>17600</v>
      </c>
      <c r="F72" s="14"/>
      <c r="G72" s="24">
        <v>17600</v>
      </c>
      <c r="H72" s="14"/>
      <c r="I72" s="26">
        <v>17600</v>
      </c>
    </row>
    <row r="73" spans="1:9" x14ac:dyDescent="0.25">
      <c r="A73" s="19" t="s">
        <v>44</v>
      </c>
      <c r="B73" s="20" t="s">
        <v>62</v>
      </c>
      <c r="C73" s="24">
        <v>13000</v>
      </c>
      <c r="E73" s="25">
        <v>13000</v>
      </c>
      <c r="F73" s="14"/>
      <c r="G73" s="24">
        <v>13000</v>
      </c>
      <c r="H73" s="14"/>
      <c r="I73" s="26">
        <v>13000</v>
      </c>
    </row>
    <row r="74" spans="1:9" ht="21" customHeight="1" x14ac:dyDescent="0.25">
      <c r="A74" s="19" t="s">
        <v>44</v>
      </c>
      <c r="B74" s="20" t="s">
        <v>63</v>
      </c>
      <c r="C74" s="24">
        <v>12280</v>
      </c>
      <c r="E74" s="25">
        <v>12280</v>
      </c>
      <c r="F74" s="14"/>
      <c r="G74" s="24">
        <v>12280</v>
      </c>
      <c r="H74" s="14"/>
      <c r="I74" s="26">
        <v>12280</v>
      </c>
    </row>
    <row r="75" spans="1:9" ht="15.75" customHeight="1" x14ac:dyDescent="0.25">
      <c r="A75" s="19" t="s">
        <v>44</v>
      </c>
      <c r="B75" s="20" t="s">
        <v>64</v>
      </c>
      <c r="C75" s="24">
        <v>6000</v>
      </c>
      <c r="E75" s="25">
        <v>6000</v>
      </c>
      <c r="F75" s="14"/>
      <c r="G75" s="24">
        <v>6000</v>
      </c>
      <c r="H75" s="14"/>
      <c r="I75" s="26">
        <v>6000</v>
      </c>
    </row>
    <row r="76" spans="1:9" x14ac:dyDescent="0.25">
      <c r="A76" s="19" t="s">
        <v>44</v>
      </c>
      <c r="B76" s="20" t="s">
        <v>65</v>
      </c>
      <c r="C76" s="24">
        <v>255360</v>
      </c>
      <c r="E76" s="25">
        <v>255360</v>
      </c>
      <c r="F76" s="14"/>
      <c r="G76" s="24">
        <v>255360</v>
      </c>
      <c r="H76" s="14"/>
      <c r="I76" s="26">
        <v>255360</v>
      </c>
    </row>
    <row r="77" spans="1:9" x14ac:dyDescent="0.25">
      <c r="A77" s="19" t="s">
        <v>44</v>
      </c>
      <c r="B77" s="20" t="s">
        <v>66</v>
      </c>
      <c r="C77" s="24">
        <v>500</v>
      </c>
      <c r="E77" s="25">
        <v>500</v>
      </c>
      <c r="F77" s="14"/>
      <c r="G77" s="24">
        <v>500</v>
      </c>
      <c r="H77" s="14"/>
      <c r="I77" s="26">
        <v>500</v>
      </c>
    </row>
    <row r="78" spans="1:9" ht="21" customHeight="1" x14ac:dyDescent="0.25">
      <c r="A78" s="19" t="s">
        <v>44</v>
      </c>
      <c r="B78" s="20" t="s">
        <v>67</v>
      </c>
      <c r="C78" s="24">
        <v>3250.35</v>
      </c>
      <c r="E78" s="25">
        <v>3250.35</v>
      </c>
      <c r="F78" s="14"/>
      <c r="G78" s="24">
        <v>3250.35</v>
      </c>
      <c r="H78" s="14"/>
      <c r="I78" s="26">
        <v>3250.35</v>
      </c>
    </row>
    <row r="79" spans="1:9" ht="19.5" customHeight="1" x14ac:dyDescent="0.25">
      <c r="A79" s="19" t="s">
        <v>44</v>
      </c>
      <c r="B79" s="20" t="s">
        <v>68</v>
      </c>
      <c r="C79" s="24"/>
      <c r="E79" s="25"/>
      <c r="F79" s="14"/>
      <c r="G79" s="24"/>
      <c r="H79" s="14"/>
      <c r="I79" s="26"/>
    </row>
    <row r="80" spans="1:9" x14ac:dyDescent="0.25">
      <c r="A80" s="19"/>
      <c r="B80" s="20"/>
      <c r="C80" s="32"/>
      <c r="E80" s="33"/>
      <c r="F80" s="14"/>
      <c r="G80" s="32"/>
      <c r="H80" s="14"/>
      <c r="I80" s="34"/>
    </row>
    <row r="81" spans="1:12" x14ac:dyDescent="0.25">
      <c r="A81" s="19"/>
      <c r="B81" s="18" t="s">
        <v>69</v>
      </c>
      <c r="C81" s="40">
        <f>C10+C13+C16+C28+C37+C45+C48+C54</f>
        <v>5965875.3499999996</v>
      </c>
      <c r="E81" s="41">
        <f>E10+E13+E16+E28+E37+E45+E48+E54</f>
        <v>5965875.3499999996</v>
      </c>
      <c r="F81" s="14"/>
      <c r="G81" s="40">
        <f>G10+G13+G16+G28+G37+G45+G48+G54</f>
        <v>5965875.3499999996</v>
      </c>
      <c r="H81" s="14"/>
      <c r="I81" s="42">
        <f>I10+I13+I16+I28+I37+I45+I48+I54</f>
        <v>5969632.3499999996</v>
      </c>
      <c r="L81" s="43"/>
    </row>
    <row r="82" spans="1:12" x14ac:dyDescent="0.25">
      <c r="A82" s="19"/>
      <c r="B82" s="20"/>
      <c r="C82" s="35"/>
      <c r="E82" s="32"/>
      <c r="F82" s="14"/>
      <c r="G82" s="32"/>
      <c r="H82" s="14"/>
      <c r="I82" s="34"/>
    </row>
    <row r="83" spans="1:12" x14ac:dyDescent="0.25">
      <c r="A83" s="30" t="s">
        <v>396</v>
      </c>
      <c r="B83" s="18"/>
      <c r="C83" s="44"/>
      <c r="E83" s="45"/>
      <c r="F83" s="14"/>
      <c r="G83" s="44"/>
      <c r="H83" s="14"/>
      <c r="I83" s="1"/>
    </row>
    <row r="84" spans="1:12" x14ac:dyDescent="0.25">
      <c r="A84" s="30"/>
      <c r="B84" s="18"/>
      <c r="C84" s="44"/>
      <c r="E84" s="45"/>
      <c r="F84" s="14"/>
      <c r="G84" s="44"/>
      <c r="H84" s="14"/>
      <c r="I84" s="1"/>
    </row>
    <row r="85" spans="1:12" ht="18.75" customHeight="1" x14ac:dyDescent="0.25">
      <c r="A85" s="46">
        <v>233</v>
      </c>
      <c r="B85" s="18" t="s">
        <v>70</v>
      </c>
      <c r="C85" s="27">
        <f>SUM(C86:C86)</f>
        <v>2000</v>
      </c>
      <c r="E85" s="28">
        <f>SUM(E86:E86)</f>
        <v>2000</v>
      </c>
      <c r="F85" s="14"/>
      <c r="G85" s="27">
        <f>SUM(G86:G86)</f>
        <v>2000</v>
      </c>
      <c r="H85" s="14"/>
      <c r="I85" s="29">
        <f>SUM(I86:I86)</f>
        <v>2000</v>
      </c>
    </row>
    <row r="86" spans="1:12" ht="21.75" customHeight="1" x14ac:dyDescent="0.25">
      <c r="A86" s="19" t="s">
        <v>71</v>
      </c>
      <c r="B86" s="20" t="s">
        <v>70</v>
      </c>
      <c r="C86" s="24">
        <v>2000</v>
      </c>
      <c r="E86" s="25">
        <v>2000</v>
      </c>
      <c r="F86" s="14"/>
      <c r="G86" s="24">
        <v>2000</v>
      </c>
      <c r="H86" s="14"/>
      <c r="I86" s="26">
        <v>2000</v>
      </c>
    </row>
    <row r="87" spans="1:12" x14ac:dyDescent="0.25">
      <c r="A87" s="38"/>
      <c r="B87" s="20"/>
      <c r="C87" s="24"/>
      <c r="E87" s="25"/>
      <c r="F87" s="14"/>
      <c r="G87" s="24"/>
      <c r="H87" s="14"/>
      <c r="I87" s="26"/>
    </row>
    <row r="88" spans="1:12" ht="24.75" customHeight="1" x14ac:dyDescent="0.25">
      <c r="A88" s="17">
        <v>322</v>
      </c>
      <c r="B88" s="18" t="s">
        <v>72</v>
      </c>
      <c r="C88" s="27">
        <f>SUM(C89:C90)</f>
        <v>836000</v>
      </c>
      <c r="E88" s="28">
        <f>SUM(E89:E90)</f>
        <v>836000</v>
      </c>
      <c r="F88" s="14"/>
      <c r="G88" s="27">
        <f>SUM(G89:G90)</f>
        <v>836000</v>
      </c>
      <c r="H88" s="14"/>
      <c r="I88" s="29">
        <f>SUM(I89:I90)</f>
        <v>616000</v>
      </c>
    </row>
    <row r="89" spans="1:12" ht="18.75" customHeight="1" x14ac:dyDescent="0.25">
      <c r="A89" s="38" t="s">
        <v>73</v>
      </c>
      <c r="B89" s="39" t="s">
        <v>74</v>
      </c>
      <c r="C89" s="24">
        <v>616000</v>
      </c>
      <c r="E89" s="25">
        <v>616000</v>
      </c>
      <c r="F89" s="14"/>
      <c r="G89" s="24">
        <v>616000</v>
      </c>
      <c r="H89" s="14"/>
      <c r="I89" s="26">
        <v>616000</v>
      </c>
    </row>
    <row r="90" spans="1:12" ht="19.5" customHeight="1" x14ac:dyDescent="0.25">
      <c r="A90" s="38" t="s">
        <v>73</v>
      </c>
      <c r="B90" s="39" t="s">
        <v>75</v>
      </c>
      <c r="C90" s="24">
        <v>220000</v>
      </c>
      <c r="E90" s="25">
        <v>220000</v>
      </c>
      <c r="F90" s="14"/>
      <c r="G90" s="24">
        <v>220000</v>
      </c>
      <c r="H90" s="14"/>
      <c r="I90" s="26">
        <v>0</v>
      </c>
    </row>
    <row r="91" spans="1:12" x14ac:dyDescent="0.25">
      <c r="A91" s="38"/>
      <c r="B91" s="20"/>
      <c r="C91" s="24"/>
      <c r="E91" s="25"/>
      <c r="F91" s="14"/>
      <c r="G91" s="24"/>
      <c r="H91" s="14"/>
      <c r="I91" s="26"/>
    </row>
    <row r="92" spans="1:12" ht="22.5" customHeight="1" x14ac:dyDescent="0.25">
      <c r="A92" s="38"/>
      <c r="B92" s="18" t="s">
        <v>76</v>
      </c>
      <c r="C92" s="27">
        <f>C85+C88</f>
        <v>838000</v>
      </c>
      <c r="E92" s="28">
        <f>E85+E88</f>
        <v>838000</v>
      </c>
      <c r="F92" s="14"/>
      <c r="G92" s="27">
        <f>G85+G88</f>
        <v>838000</v>
      </c>
      <c r="H92" s="14"/>
      <c r="I92" s="29">
        <f>I85+I88</f>
        <v>618000</v>
      </c>
    </row>
    <row r="93" spans="1:12" x14ac:dyDescent="0.25">
      <c r="A93" s="19"/>
      <c r="B93" s="20"/>
      <c r="E93" s="22"/>
      <c r="F93" s="14"/>
      <c r="G93" s="21"/>
      <c r="H93" s="14"/>
    </row>
    <row r="94" spans="1:12" x14ac:dyDescent="0.25">
      <c r="A94" s="46" t="s">
        <v>77</v>
      </c>
      <c r="B94" s="20"/>
      <c r="E94" s="22"/>
      <c r="F94" s="14"/>
      <c r="G94" s="21"/>
      <c r="H94" s="14"/>
    </row>
    <row r="95" spans="1:12" x14ac:dyDescent="0.25">
      <c r="A95" s="47" t="s">
        <v>78</v>
      </c>
      <c r="B95" s="18" t="s">
        <v>79</v>
      </c>
      <c r="C95" s="40">
        <f>C96+C97+C98+C149</f>
        <v>683739</v>
      </c>
      <c r="E95" s="41">
        <f>E96+E97+E98+E149</f>
        <v>685739</v>
      </c>
      <c r="F95" s="14"/>
      <c r="G95" s="40">
        <f>G96+G97+G98+G149</f>
        <v>685739</v>
      </c>
      <c r="H95" s="14"/>
      <c r="I95" s="42">
        <f>I96+I97+I98+I149</f>
        <v>660739</v>
      </c>
      <c r="J95" s="126">
        <f>J96+J97+J98+J149</f>
        <v>260999.37999999998</v>
      </c>
    </row>
    <row r="96" spans="1:12" ht="18" customHeight="1" x14ac:dyDescent="0.25">
      <c r="A96" s="19" t="s">
        <v>80</v>
      </c>
      <c r="B96" s="20" t="s">
        <v>81</v>
      </c>
      <c r="C96" s="44">
        <v>303250</v>
      </c>
      <c r="E96" s="45">
        <v>303250</v>
      </c>
      <c r="F96" s="14"/>
      <c r="G96" s="44">
        <v>303250</v>
      </c>
      <c r="H96" s="14"/>
      <c r="I96" s="1">
        <v>303250</v>
      </c>
      <c r="J96" s="2">
        <v>130342.48</v>
      </c>
    </row>
    <row r="97" spans="1:10" ht="21.75" customHeight="1" x14ac:dyDescent="0.25">
      <c r="A97" s="19" t="s">
        <v>82</v>
      </c>
      <c r="B97" s="20" t="s">
        <v>83</v>
      </c>
      <c r="C97" s="44">
        <v>106704</v>
      </c>
      <c r="E97" s="45">
        <v>106704</v>
      </c>
      <c r="F97" s="14"/>
      <c r="G97" s="44">
        <v>106704</v>
      </c>
      <c r="H97" s="14"/>
      <c r="I97" s="1">
        <v>106704</v>
      </c>
      <c r="J97" s="2">
        <v>45433.67</v>
      </c>
    </row>
    <row r="98" spans="1:10" x14ac:dyDescent="0.25">
      <c r="A98" s="19" t="s">
        <v>84</v>
      </c>
      <c r="B98" s="20" t="s">
        <v>85</v>
      </c>
      <c r="C98" s="44">
        <f>SUM(C99:C147)</f>
        <v>270660</v>
      </c>
      <c r="E98" s="45">
        <f>SUM(E99:E147)</f>
        <v>272660</v>
      </c>
      <c r="F98" s="14"/>
      <c r="G98" s="44">
        <f>SUM(G99:G147)</f>
        <v>272660</v>
      </c>
      <c r="H98" s="14"/>
      <c r="I98" s="1">
        <f>SUM(I99:I147)</f>
        <v>247660</v>
      </c>
      <c r="J98" s="2">
        <f>SUM(J99:J147)</f>
        <v>83700.319999999992</v>
      </c>
    </row>
    <row r="99" spans="1:10" ht="18.75" customHeight="1" x14ac:dyDescent="0.25">
      <c r="A99" s="19" t="s">
        <v>84</v>
      </c>
      <c r="B99" s="20" t="s">
        <v>86</v>
      </c>
      <c r="C99" s="44">
        <v>1200</v>
      </c>
      <c r="E99" s="45">
        <v>1200</v>
      </c>
      <c r="F99" s="14"/>
      <c r="G99" s="44">
        <v>1200</v>
      </c>
      <c r="H99" s="14"/>
      <c r="I99" s="1">
        <v>1200</v>
      </c>
      <c r="J99" s="2">
        <v>9.1999999999999993</v>
      </c>
    </row>
    <row r="100" spans="1:10" ht="16.5" customHeight="1" x14ac:dyDescent="0.25">
      <c r="A100" s="19" t="s">
        <v>84</v>
      </c>
      <c r="B100" s="20" t="s">
        <v>87</v>
      </c>
      <c r="C100" s="44">
        <v>2000</v>
      </c>
      <c r="E100" s="45">
        <v>2000</v>
      </c>
      <c r="F100" s="14"/>
      <c r="G100" s="44">
        <v>2000</v>
      </c>
      <c r="H100" s="14"/>
      <c r="I100" s="1">
        <v>2000</v>
      </c>
      <c r="J100" s="2">
        <v>0</v>
      </c>
    </row>
    <row r="101" spans="1:10" ht="21" customHeight="1" x14ac:dyDescent="0.25">
      <c r="A101" s="19" t="s">
        <v>84</v>
      </c>
      <c r="B101" s="20" t="s">
        <v>88</v>
      </c>
      <c r="C101" s="44">
        <v>35000</v>
      </c>
      <c r="E101" s="45">
        <v>35000</v>
      </c>
      <c r="F101" s="14"/>
      <c r="G101" s="44">
        <v>35000</v>
      </c>
      <c r="H101" s="14"/>
      <c r="I101" s="1">
        <v>35000</v>
      </c>
      <c r="J101" s="2">
        <v>20218.43</v>
      </c>
    </row>
    <row r="102" spans="1:10" x14ac:dyDescent="0.25">
      <c r="A102" s="19" t="s">
        <v>84</v>
      </c>
      <c r="B102" s="20" t="s">
        <v>89</v>
      </c>
      <c r="C102" s="44">
        <v>2000</v>
      </c>
      <c r="E102" s="45">
        <v>2000</v>
      </c>
      <c r="F102" s="14"/>
      <c r="G102" s="44">
        <v>2000</v>
      </c>
      <c r="H102" s="14"/>
      <c r="I102" s="1">
        <v>2000</v>
      </c>
      <c r="J102" s="2">
        <v>893.48</v>
      </c>
    </row>
    <row r="103" spans="1:10" ht="16.5" customHeight="1" x14ac:dyDescent="0.25">
      <c r="A103" s="19" t="s">
        <v>84</v>
      </c>
      <c r="B103" s="20" t="s">
        <v>90</v>
      </c>
      <c r="C103" s="44">
        <v>20000</v>
      </c>
      <c r="E103" s="45">
        <v>20000</v>
      </c>
      <c r="F103" s="14"/>
      <c r="G103" s="44">
        <v>20000</v>
      </c>
      <c r="H103" s="14"/>
      <c r="I103" s="1">
        <v>20000</v>
      </c>
      <c r="J103" s="2">
        <v>8372.8799999999992</v>
      </c>
    </row>
    <row r="104" spans="1:10" ht="18.75" customHeight="1" x14ac:dyDescent="0.25">
      <c r="A104" s="19" t="s">
        <v>84</v>
      </c>
      <c r="B104" s="20" t="s">
        <v>91</v>
      </c>
      <c r="C104" s="44">
        <v>110</v>
      </c>
      <c r="E104" s="45">
        <v>110</v>
      </c>
      <c r="F104" s="14"/>
      <c r="G104" s="44">
        <v>110</v>
      </c>
      <c r="H104" s="14"/>
      <c r="I104" s="1">
        <v>110</v>
      </c>
      <c r="J104" s="2">
        <v>109.42</v>
      </c>
    </row>
    <row r="105" spans="1:10" x14ac:dyDescent="0.25">
      <c r="A105" s="19" t="s">
        <v>84</v>
      </c>
      <c r="B105" s="20" t="s">
        <v>92</v>
      </c>
      <c r="C105" s="44">
        <v>2000</v>
      </c>
      <c r="E105" s="45">
        <v>2000</v>
      </c>
      <c r="F105" s="14"/>
      <c r="G105" s="44">
        <v>2000</v>
      </c>
      <c r="H105" s="14"/>
      <c r="I105" s="1">
        <v>2000</v>
      </c>
      <c r="J105" s="125">
        <v>690</v>
      </c>
    </row>
    <row r="106" spans="1:10" x14ac:dyDescent="0.25">
      <c r="A106" s="19" t="s">
        <v>84</v>
      </c>
      <c r="B106" s="20" t="s">
        <v>93</v>
      </c>
      <c r="C106" s="44">
        <v>2000</v>
      </c>
      <c r="E106" s="45">
        <v>2000</v>
      </c>
      <c r="F106" s="14"/>
      <c r="G106" s="44">
        <v>2000</v>
      </c>
      <c r="H106" s="14"/>
      <c r="I106" s="1">
        <v>2000</v>
      </c>
      <c r="J106" s="2">
        <v>266.39</v>
      </c>
    </row>
    <row r="107" spans="1:10" ht="20.25" customHeight="1" x14ac:dyDescent="0.25">
      <c r="A107" s="19" t="s">
        <v>84</v>
      </c>
      <c r="B107" s="20" t="s">
        <v>94</v>
      </c>
      <c r="C107" s="44">
        <v>100</v>
      </c>
      <c r="E107" s="45">
        <v>100</v>
      </c>
      <c r="F107" s="14"/>
      <c r="G107" s="44">
        <v>100</v>
      </c>
      <c r="H107" s="14"/>
      <c r="I107" s="1">
        <v>100</v>
      </c>
      <c r="J107" s="2">
        <v>0</v>
      </c>
    </row>
    <row r="108" spans="1:10" ht="16.5" customHeight="1" x14ac:dyDescent="0.25">
      <c r="A108" s="19" t="s">
        <v>84</v>
      </c>
      <c r="B108" s="20" t="s">
        <v>95</v>
      </c>
      <c r="C108" s="44">
        <v>1000</v>
      </c>
      <c r="E108" s="45">
        <v>1000</v>
      </c>
      <c r="F108" s="14"/>
      <c r="G108" s="44">
        <v>1000</v>
      </c>
      <c r="H108" s="14"/>
      <c r="I108" s="1">
        <v>1000</v>
      </c>
      <c r="J108" s="2">
        <v>0</v>
      </c>
    </row>
    <row r="109" spans="1:10" ht="18.75" customHeight="1" x14ac:dyDescent="0.25">
      <c r="A109" s="19" t="s">
        <v>84</v>
      </c>
      <c r="B109" s="20" t="s">
        <v>96</v>
      </c>
      <c r="C109" s="44">
        <v>100</v>
      </c>
      <c r="E109" s="45">
        <v>100</v>
      </c>
      <c r="F109" s="14"/>
      <c r="G109" s="44">
        <v>100</v>
      </c>
      <c r="H109" s="14"/>
      <c r="I109" s="1">
        <v>100</v>
      </c>
      <c r="J109" s="2">
        <v>0</v>
      </c>
    </row>
    <row r="110" spans="1:10" ht="16.5" customHeight="1" x14ac:dyDescent="0.25">
      <c r="A110" s="19" t="s">
        <v>84</v>
      </c>
      <c r="B110" s="20" t="s">
        <v>97</v>
      </c>
      <c r="C110" s="44">
        <v>8500</v>
      </c>
      <c r="E110" s="45">
        <v>8500</v>
      </c>
      <c r="F110" s="14"/>
      <c r="G110" s="44">
        <v>8500</v>
      </c>
      <c r="H110" s="14"/>
      <c r="I110" s="1">
        <v>8500</v>
      </c>
      <c r="J110" s="2">
        <v>2653.73</v>
      </c>
    </row>
    <row r="111" spans="1:10" x14ac:dyDescent="0.25">
      <c r="A111" s="19" t="s">
        <v>84</v>
      </c>
      <c r="B111" s="20" t="s">
        <v>98</v>
      </c>
      <c r="C111" s="44">
        <v>1000</v>
      </c>
      <c r="E111" s="45">
        <v>1000</v>
      </c>
      <c r="F111" s="14"/>
      <c r="G111" s="44">
        <v>1000</v>
      </c>
      <c r="H111" s="14"/>
      <c r="I111" s="1">
        <v>1000</v>
      </c>
      <c r="J111" s="2">
        <v>0</v>
      </c>
    </row>
    <row r="112" spans="1:10" ht="21.75" customHeight="1" x14ac:dyDescent="0.25">
      <c r="A112" s="19" t="s">
        <v>84</v>
      </c>
      <c r="B112" s="20" t="s">
        <v>99</v>
      </c>
      <c r="C112" s="44">
        <v>2200</v>
      </c>
      <c r="E112" s="45">
        <v>2200</v>
      </c>
      <c r="F112" s="14"/>
      <c r="G112" s="44">
        <v>2200</v>
      </c>
      <c r="H112" s="14"/>
      <c r="I112" s="1">
        <v>2200</v>
      </c>
      <c r="J112" s="2">
        <v>257.36</v>
      </c>
    </row>
    <row r="113" spans="1:10" x14ac:dyDescent="0.25">
      <c r="A113" s="19" t="s">
        <v>84</v>
      </c>
      <c r="B113" s="20" t="s">
        <v>100</v>
      </c>
      <c r="C113" s="44">
        <v>4500</v>
      </c>
      <c r="E113" s="45">
        <v>4500</v>
      </c>
      <c r="F113" s="14"/>
      <c r="G113" s="44">
        <v>4500</v>
      </c>
      <c r="H113" s="14"/>
      <c r="I113" s="1">
        <v>4500</v>
      </c>
      <c r="J113" s="2">
        <v>2148.8000000000002</v>
      </c>
    </row>
    <row r="114" spans="1:10" ht="18" customHeight="1" x14ac:dyDescent="0.25">
      <c r="A114" s="19" t="s">
        <v>84</v>
      </c>
      <c r="B114" s="20" t="s">
        <v>101</v>
      </c>
      <c r="C114" s="44">
        <v>300</v>
      </c>
      <c r="E114" s="45">
        <v>300</v>
      </c>
      <c r="F114" s="14"/>
      <c r="G114" s="44">
        <v>300</v>
      </c>
      <c r="H114" s="14"/>
      <c r="I114" s="1">
        <v>300</v>
      </c>
      <c r="J114" s="2">
        <v>602.4</v>
      </c>
    </row>
    <row r="115" spans="1:10" ht="18.75" customHeight="1" x14ac:dyDescent="0.25">
      <c r="A115" s="19" t="s">
        <v>84</v>
      </c>
      <c r="B115" s="20" t="s">
        <v>102</v>
      </c>
      <c r="C115" s="44">
        <v>6700</v>
      </c>
      <c r="E115" s="45">
        <v>6700</v>
      </c>
      <c r="F115" s="14"/>
      <c r="G115" s="44">
        <v>6700</v>
      </c>
      <c r="H115" s="14"/>
      <c r="I115" s="1">
        <v>6700</v>
      </c>
      <c r="J115" s="2">
        <v>1261.1300000000001</v>
      </c>
    </row>
    <row r="116" spans="1:10" ht="19.5" customHeight="1" x14ac:dyDescent="0.25">
      <c r="A116" s="19" t="s">
        <v>84</v>
      </c>
      <c r="B116" s="20" t="s">
        <v>103</v>
      </c>
      <c r="C116" s="44">
        <v>2500</v>
      </c>
      <c r="E116" s="45">
        <v>2500</v>
      </c>
      <c r="F116" s="14"/>
      <c r="G116" s="44">
        <v>2500</v>
      </c>
      <c r="H116" s="14"/>
      <c r="I116" s="1">
        <v>2500</v>
      </c>
      <c r="J116" s="2">
        <v>1474.07</v>
      </c>
    </row>
    <row r="117" spans="1:10" ht="19.5" customHeight="1" x14ac:dyDescent="0.25">
      <c r="A117" s="19" t="s">
        <v>84</v>
      </c>
      <c r="B117" s="20" t="s">
        <v>104</v>
      </c>
      <c r="C117" s="44">
        <v>1400</v>
      </c>
      <c r="E117" s="45">
        <v>1400</v>
      </c>
      <c r="F117" s="14"/>
      <c r="G117" s="44">
        <v>1400</v>
      </c>
      <c r="H117" s="14"/>
      <c r="I117" s="1">
        <v>1400</v>
      </c>
      <c r="J117" s="2">
        <v>0</v>
      </c>
    </row>
    <row r="118" spans="1:10" ht="21" customHeight="1" x14ac:dyDescent="0.25">
      <c r="A118" s="19" t="s">
        <v>84</v>
      </c>
      <c r="B118" s="20" t="s">
        <v>105</v>
      </c>
      <c r="C118" s="44">
        <v>100</v>
      </c>
      <c r="E118" s="45">
        <v>100</v>
      </c>
      <c r="F118" s="14"/>
      <c r="G118" s="44">
        <v>100</v>
      </c>
      <c r="H118" s="14"/>
      <c r="I118" s="1">
        <v>100</v>
      </c>
      <c r="J118" s="2">
        <v>0</v>
      </c>
    </row>
    <row r="119" spans="1:10" x14ac:dyDescent="0.25">
      <c r="A119" s="19" t="s">
        <v>84</v>
      </c>
      <c r="B119" s="20" t="s">
        <v>106</v>
      </c>
      <c r="C119" s="44">
        <v>300</v>
      </c>
      <c r="E119" s="45">
        <v>300</v>
      </c>
      <c r="F119" s="14"/>
      <c r="G119" s="44">
        <v>300</v>
      </c>
      <c r="H119" s="14"/>
      <c r="I119" s="1">
        <v>300</v>
      </c>
      <c r="J119" s="125">
        <v>14</v>
      </c>
    </row>
    <row r="120" spans="1:10" ht="18" customHeight="1" x14ac:dyDescent="0.25">
      <c r="A120" s="19" t="s">
        <v>84</v>
      </c>
      <c r="B120" s="20" t="s">
        <v>107</v>
      </c>
      <c r="C120" s="44">
        <v>500</v>
      </c>
      <c r="E120" s="45">
        <v>500</v>
      </c>
      <c r="F120" s="14"/>
      <c r="G120" s="44">
        <v>500</v>
      </c>
      <c r="H120" s="14"/>
      <c r="I120" s="1">
        <v>500</v>
      </c>
      <c r="J120" s="2">
        <v>0</v>
      </c>
    </row>
    <row r="121" spans="1:10" ht="18" customHeight="1" x14ac:dyDescent="0.25">
      <c r="A121" s="19" t="s">
        <v>84</v>
      </c>
      <c r="B121" s="20" t="s">
        <v>108</v>
      </c>
      <c r="C121" s="44">
        <v>50</v>
      </c>
      <c r="E121" s="45">
        <v>50</v>
      </c>
      <c r="F121" s="14"/>
      <c r="G121" s="44">
        <v>50</v>
      </c>
      <c r="H121" s="14"/>
      <c r="I121" s="1">
        <v>50</v>
      </c>
      <c r="J121" s="2">
        <v>0</v>
      </c>
    </row>
    <row r="122" spans="1:10" ht="20.25" customHeight="1" x14ac:dyDescent="0.25">
      <c r="A122" s="19" t="s">
        <v>84</v>
      </c>
      <c r="B122" s="20" t="s">
        <v>109</v>
      </c>
      <c r="C122" s="44">
        <v>10000</v>
      </c>
      <c r="E122" s="45">
        <v>10000</v>
      </c>
      <c r="F122" s="14"/>
      <c r="G122" s="44">
        <v>10000</v>
      </c>
      <c r="H122" s="14"/>
      <c r="I122" s="1">
        <v>10000</v>
      </c>
      <c r="J122" s="2">
        <v>7579.04</v>
      </c>
    </row>
    <row r="123" spans="1:10" ht="19.5" customHeight="1" x14ac:dyDescent="0.25">
      <c r="A123" s="19" t="s">
        <v>84</v>
      </c>
      <c r="B123" s="20" t="s">
        <v>110</v>
      </c>
      <c r="C123" s="44">
        <v>100</v>
      </c>
      <c r="E123" s="45">
        <v>100</v>
      </c>
      <c r="F123" s="14"/>
      <c r="G123" s="44">
        <v>100</v>
      </c>
      <c r="H123" s="14"/>
      <c r="I123" s="1">
        <v>100</v>
      </c>
      <c r="J123" s="125">
        <v>102</v>
      </c>
    </row>
    <row r="124" spans="1:10" ht="17.25" customHeight="1" x14ac:dyDescent="0.25">
      <c r="A124" s="19" t="s">
        <v>84</v>
      </c>
      <c r="B124" s="20" t="s">
        <v>111</v>
      </c>
      <c r="C124" s="44">
        <v>100</v>
      </c>
      <c r="E124" s="45">
        <v>100</v>
      </c>
      <c r="F124" s="14"/>
      <c r="G124" s="44">
        <v>100</v>
      </c>
      <c r="H124" s="14"/>
      <c r="I124" s="1">
        <v>100</v>
      </c>
      <c r="J124" s="2">
        <v>0</v>
      </c>
    </row>
    <row r="125" spans="1:10" x14ac:dyDescent="0.25">
      <c r="A125" s="19" t="s">
        <v>84</v>
      </c>
      <c r="B125" s="20" t="s">
        <v>112</v>
      </c>
      <c r="C125" s="44">
        <v>40000</v>
      </c>
      <c r="D125" s="10">
        <v>2000</v>
      </c>
      <c r="E125" s="45">
        <f>D125+C125</f>
        <v>42000</v>
      </c>
      <c r="F125" s="14"/>
      <c r="G125" s="44">
        <f>F125+E125</f>
        <v>42000</v>
      </c>
      <c r="H125" s="10">
        <v>-25000</v>
      </c>
      <c r="I125" s="1">
        <f>H125+G125</f>
        <v>17000</v>
      </c>
      <c r="J125" s="2">
        <v>489.85</v>
      </c>
    </row>
    <row r="126" spans="1:10" ht="18.75" customHeight="1" x14ac:dyDescent="0.25">
      <c r="A126" s="19" t="s">
        <v>84</v>
      </c>
      <c r="B126" s="20" t="s">
        <v>113</v>
      </c>
      <c r="C126" s="44">
        <v>500</v>
      </c>
      <c r="E126" s="45">
        <v>500</v>
      </c>
      <c r="F126" s="14"/>
      <c r="G126" s="44">
        <v>500</v>
      </c>
      <c r="H126" s="14"/>
      <c r="I126" s="1">
        <v>500</v>
      </c>
      <c r="J126" s="2">
        <v>0</v>
      </c>
    </row>
    <row r="127" spans="1:10" ht="18.75" customHeight="1" x14ac:dyDescent="0.25">
      <c r="A127" s="19" t="s">
        <v>84</v>
      </c>
      <c r="B127" s="20" t="s">
        <v>114</v>
      </c>
      <c r="C127" s="44">
        <v>3000</v>
      </c>
      <c r="E127" s="45">
        <v>3000</v>
      </c>
      <c r="F127" s="14"/>
      <c r="G127" s="44">
        <v>3000</v>
      </c>
      <c r="H127" s="14"/>
      <c r="I127" s="1">
        <v>3000</v>
      </c>
      <c r="J127" s="2">
        <v>766.57</v>
      </c>
    </row>
    <row r="128" spans="1:10" ht="21" customHeight="1" x14ac:dyDescent="0.25">
      <c r="A128" s="19" t="s">
        <v>84</v>
      </c>
      <c r="B128" s="20" t="s">
        <v>115</v>
      </c>
      <c r="C128" s="44">
        <v>3400</v>
      </c>
      <c r="E128" s="45">
        <v>3400</v>
      </c>
      <c r="F128" s="14"/>
      <c r="G128" s="44">
        <v>3400</v>
      </c>
      <c r="H128" s="14"/>
      <c r="I128" s="1">
        <v>3400</v>
      </c>
      <c r="J128" s="2">
        <v>1112.49</v>
      </c>
    </row>
    <row r="129" spans="1:10" ht="21" customHeight="1" x14ac:dyDescent="0.25">
      <c r="A129" s="19" t="s">
        <v>84</v>
      </c>
      <c r="B129" s="20" t="s">
        <v>116</v>
      </c>
      <c r="C129" s="44">
        <v>1800</v>
      </c>
      <c r="E129" s="45">
        <v>1800</v>
      </c>
      <c r="F129" s="14"/>
      <c r="G129" s="44">
        <v>1800</v>
      </c>
      <c r="H129" s="14"/>
      <c r="I129" s="1">
        <v>1800</v>
      </c>
      <c r="J129" s="2">
        <v>0</v>
      </c>
    </row>
    <row r="130" spans="1:10" ht="21" customHeight="1" x14ac:dyDescent="0.25">
      <c r="A130" s="19" t="s">
        <v>84</v>
      </c>
      <c r="B130" s="20" t="s">
        <v>117</v>
      </c>
      <c r="C130" s="44">
        <v>2500</v>
      </c>
      <c r="E130" s="45">
        <v>2500</v>
      </c>
      <c r="F130" s="14"/>
      <c r="G130" s="44">
        <v>2500</v>
      </c>
      <c r="H130" s="14"/>
      <c r="I130" s="1">
        <v>2500</v>
      </c>
      <c r="J130" s="125">
        <v>540</v>
      </c>
    </row>
    <row r="131" spans="1:10" x14ac:dyDescent="0.25">
      <c r="A131" s="19" t="s">
        <v>84</v>
      </c>
      <c r="B131" s="20" t="s">
        <v>118</v>
      </c>
      <c r="C131" s="44">
        <v>300</v>
      </c>
      <c r="E131" s="45">
        <v>300</v>
      </c>
      <c r="F131" s="14"/>
      <c r="G131" s="44">
        <v>300</v>
      </c>
      <c r="H131" s="14"/>
      <c r="I131" s="1">
        <v>300</v>
      </c>
      <c r="J131" s="2">
        <v>0</v>
      </c>
    </row>
    <row r="132" spans="1:10" ht="18" customHeight="1" x14ac:dyDescent="0.25">
      <c r="A132" s="19" t="s">
        <v>84</v>
      </c>
      <c r="B132" s="20" t="s">
        <v>119</v>
      </c>
      <c r="C132" s="44">
        <v>15000</v>
      </c>
      <c r="E132" s="45">
        <v>15000</v>
      </c>
      <c r="F132" s="14"/>
      <c r="G132" s="44">
        <v>15000</v>
      </c>
      <c r="H132" s="14"/>
      <c r="I132" s="1">
        <v>15000</v>
      </c>
      <c r="J132" s="2">
        <v>8807.84</v>
      </c>
    </row>
    <row r="133" spans="1:10" ht="16.5" customHeight="1" x14ac:dyDescent="0.25">
      <c r="A133" s="19" t="s">
        <v>84</v>
      </c>
      <c r="B133" s="20" t="s">
        <v>120</v>
      </c>
      <c r="C133" s="44">
        <v>4500</v>
      </c>
      <c r="E133" s="45">
        <v>4500</v>
      </c>
      <c r="F133" s="14"/>
      <c r="G133" s="44">
        <v>4500</v>
      </c>
      <c r="H133" s="14"/>
      <c r="I133" s="1">
        <v>4500</v>
      </c>
      <c r="J133" s="2">
        <v>258.92</v>
      </c>
    </row>
    <row r="134" spans="1:10" ht="18.75" customHeight="1" x14ac:dyDescent="0.25">
      <c r="A134" s="19" t="s">
        <v>84</v>
      </c>
      <c r="B134" s="20" t="s">
        <v>121</v>
      </c>
      <c r="C134" s="44">
        <v>5000</v>
      </c>
      <c r="E134" s="45">
        <v>5000</v>
      </c>
      <c r="F134" s="14"/>
      <c r="G134" s="44">
        <v>5000</v>
      </c>
      <c r="H134" s="14"/>
      <c r="I134" s="1">
        <v>5000</v>
      </c>
      <c r="J134" s="2">
        <v>0</v>
      </c>
    </row>
    <row r="135" spans="1:10" ht="17.25" customHeight="1" x14ac:dyDescent="0.25">
      <c r="A135" s="19" t="s">
        <v>84</v>
      </c>
      <c r="B135" s="20" t="s">
        <v>122</v>
      </c>
      <c r="C135" s="44">
        <v>31400</v>
      </c>
      <c r="E135" s="45">
        <v>31400</v>
      </c>
      <c r="F135" s="14"/>
      <c r="G135" s="44">
        <v>31400</v>
      </c>
      <c r="H135" s="14"/>
      <c r="I135" s="1">
        <v>31400</v>
      </c>
      <c r="J135" s="2">
        <v>0</v>
      </c>
    </row>
    <row r="136" spans="1:10" ht="17.25" customHeight="1" x14ac:dyDescent="0.25">
      <c r="A136" s="19" t="s">
        <v>84</v>
      </c>
      <c r="B136" s="20" t="s">
        <v>123</v>
      </c>
      <c r="C136" s="44">
        <v>3000</v>
      </c>
      <c r="E136" s="45">
        <v>3000</v>
      </c>
      <c r="F136" s="14"/>
      <c r="G136" s="44">
        <v>3000</v>
      </c>
      <c r="H136" s="14"/>
      <c r="I136" s="1">
        <v>3000</v>
      </c>
      <c r="J136" s="2">
        <v>1787.19</v>
      </c>
    </row>
    <row r="137" spans="1:10" ht="15" customHeight="1" x14ac:dyDescent="0.25">
      <c r="A137" s="19" t="s">
        <v>84</v>
      </c>
      <c r="B137" s="20" t="s">
        <v>124</v>
      </c>
      <c r="C137" s="44">
        <v>200</v>
      </c>
      <c r="E137" s="45">
        <v>200</v>
      </c>
      <c r="F137" s="14"/>
      <c r="G137" s="44">
        <v>200</v>
      </c>
      <c r="H137" s="14"/>
      <c r="I137" s="1">
        <v>200</v>
      </c>
      <c r="J137" s="2">
        <v>0</v>
      </c>
    </row>
    <row r="138" spans="1:10" ht="15.75" customHeight="1" x14ac:dyDescent="0.25">
      <c r="A138" s="19" t="s">
        <v>84</v>
      </c>
      <c r="B138" s="20" t="s">
        <v>125</v>
      </c>
      <c r="C138" s="44">
        <v>2000</v>
      </c>
      <c r="E138" s="45">
        <v>2000</v>
      </c>
      <c r="F138" s="14"/>
      <c r="G138" s="44">
        <v>2000</v>
      </c>
      <c r="H138" s="14"/>
      <c r="I138" s="1">
        <v>2000</v>
      </c>
      <c r="J138" s="2">
        <v>0</v>
      </c>
    </row>
    <row r="139" spans="1:10" ht="15.75" customHeight="1" x14ac:dyDescent="0.25">
      <c r="A139" s="19" t="s">
        <v>84</v>
      </c>
      <c r="B139" s="20" t="s">
        <v>126</v>
      </c>
      <c r="C139" s="44">
        <v>500</v>
      </c>
      <c r="E139" s="45">
        <v>500</v>
      </c>
      <c r="F139" s="14"/>
      <c r="G139" s="44">
        <v>500</v>
      </c>
      <c r="H139" s="14"/>
      <c r="I139" s="1">
        <v>500</v>
      </c>
      <c r="J139" s="2">
        <v>4.87</v>
      </c>
    </row>
    <row r="140" spans="1:10" ht="17.25" customHeight="1" x14ac:dyDescent="0.25">
      <c r="A140" s="19" t="s">
        <v>84</v>
      </c>
      <c r="B140" s="20" t="s">
        <v>127</v>
      </c>
      <c r="C140" s="44">
        <v>11000</v>
      </c>
      <c r="E140" s="45">
        <v>11000</v>
      </c>
      <c r="F140" s="14"/>
      <c r="G140" s="44">
        <v>11000</v>
      </c>
      <c r="H140" s="14"/>
      <c r="I140" s="1">
        <v>11000</v>
      </c>
      <c r="J140" s="2">
        <v>6009.54</v>
      </c>
    </row>
    <row r="141" spans="1:10" ht="20.25" customHeight="1" x14ac:dyDescent="0.25">
      <c r="A141" s="19" t="s">
        <v>84</v>
      </c>
      <c r="B141" s="20" t="s">
        <v>128</v>
      </c>
      <c r="C141" s="44">
        <v>20000</v>
      </c>
      <c r="E141" s="45">
        <v>20000</v>
      </c>
      <c r="F141" s="14"/>
      <c r="G141" s="44">
        <v>20000</v>
      </c>
      <c r="H141" s="14"/>
      <c r="I141" s="1">
        <v>20000</v>
      </c>
      <c r="J141" s="2">
        <v>7970.94</v>
      </c>
    </row>
    <row r="142" spans="1:10" ht="16.5" customHeight="1" x14ac:dyDescent="0.25">
      <c r="A142" s="19" t="s">
        <v>84</v>
      </c>
      <c r="B142" s="20" t="s">
        <v>129</v>
      </c>
      <c r="C142" s="44">
        <v>2300</v>
      </c>
      <c r="E142" s="45">
        <v>2300</v>
      </c>
      <c r="F142" s="14"/>
      <c r="G142" s="44">
        <v>2300</v>
      </c>
      <c r="H142" s="14"/>
      <c r="I142" s="1">
        <v>2300</v>
      </c>
      <c r="J142" s="2">
        <v>1383.54</v>
      </c>
    </row>
    <row r="143" spans="1:10" ht="16.5" customHeight="1" x14ac:dyDescent="0.25">
      <c r="A143" s="19" t="s">
        <v>84</v>
      </c>
      <c r="B143" s="20" t="s">
        <v>130</v>
      </c>
      <c r="C143" s="44">
        <v>2000</v>
      </c>
      <c r="E143" s="45">
        <v>2000</v>
      </c>
      <c r="F143" s="14"/>
      <c r="G143" s="44">
        <v>2000</v>
      </c>
      <c r="H143" s="14"/>
      <c r="I143" s="1">
        <v>2000</v>
      </c>
      <c r="J143" s="2">
        <v>33.5</v>
      </c>
    </row>
    <row r="144" spans="1:10" ht="18.75" customHeight="1" x14ac:dyDescent="0.25">
      <c r="A144" s="19" t="s">
        <v>84</v>
      </c>
      <c r="B144" s="20" t="s">
        <v>131</v>
      </c>
      <c r="C144" s="44">
        <v>5500</v>
      </c>
      <c r="E144" s="45">
        <v>5500</v>
      </c>
      <c r="F144" s="14"/>
      <c r="G144" s="44">
        <v>5500</v>
      </c>
      <c r="H144" s="14"/>
      <c r="I144" s="1">
        <v>5500</v>
      </c>
      <c r="J144" s="2">
        <v>0</v>
      </c>
    </row>
    <row r="145" spans="1:10" ht="15" customHeight="1" x14ac:dyDescent="0.25">
      <c r="A145" s="19" t="s">
        <v>84</v>
      </c>
      <c r="B145" s="20" t="s">
        <v>132</v>
      </c>
      <c r="C145" s="44">
        <v>8500</v>
      </c>
      <c r="E145" s="45">
        <v>8500</v>
      </c>
      <c r="F145" s="14"/>
      <c r="G145" s="44">
        <v>8500</v>
      </c>
      <c r="H145" s="14"/>
      <c r="I145" s="1">
        <v>8500</v>
      </c>
      <c r="J145" s="2">
        <v>6411.79</v>
      </c>
    </row>
    <row r="146" spans="1:10" x14ac:dyDescent="0.25">
      <c r="A146" s="19" t="s">
        <v>84</v>
      </c>
      <c r="B146" s="20" t="s">
        <v>133</v>
      </c>
      <c r="C146" s="44">
        <v>2000</v>
      </c>
      <c r="E146" s="45">
        <v>2000</v>
      </c>
      <c r="F146" s="14"/>
      <c r="G146" s="44">
        <v>2000</v>
      </c>
      <c r="H146" s="14"/>
      <c r="I146" s="1">
        <v>2000</v>
      </c>
      <c r="J146" s="2">
        <v>394.68</v>
      </c>
    </row>
    <row r="147" spans="1:10" x14ac:dyDescent="0.25">
      <c r="A147" s="19" t="s">
        <v>84</v>
      </c>
      <c r="B147" s="20" t="s">
        <v>134</v>
      </c>
      <c r="C147" s="44">
        <v>2500</v>
      </c>
      <c r="E147" s="45">
        <v>2500</v>
      </c>
      <c r="F147" s="14"/>
      <c r="G147" s="44">
        <v>2500</v>
      </c>
      <c r="H147" s="14"/>
      <c r="I147" s="1">
        <v>2500</v>
      </c>
      <c r="J147" s="2">
        <v>1076.27</v>
      </c>
    </row>
    <row r="148" spans="1:10" ht="22.5" customHeight="1" x14ac:dyDescent="0.25">
      <c r="A148" s="19"/>
      <c r="B148" s="20"/>
      <c r="C148" s="44"/>
      <c r="E148" s="45"/>
      <c r="F148" s="14"/>
      <c r="G148" s="44"/>
      <c r="H148" s="14"/>
      <c r="I148" s="1"/>
    </row>
    <row r="149" spans="1:10" s="6" customFormat="1" x14ac:dyDescent="0.25">
      <c r="A149" s="17">
        <v>640</v>
      </c>
      <c r="B149" s="18" t="s">
        <v>135</v>
      </c>
      <c r="C149" s="40">
        <f>SUM(C150:C151)</f>
        <v>3125</v>
      </c>
      <c r="D149" s="48"/>
      <c r="E149" s="41">
        <f>SUM(E150:E151)</f>
        <v>3125</v>
      </c>
      <c r="F149" s="48"/>
      <c r="G149" s="40">
        <f>SUM(G150:G151)</f>
        <v>3125</v>
      </c>
      <c r="H149" s="48"/>
      <c r="I149" s="42">
        <f>SUM(I150:I151)</f>
        <v>3125</v>
      </c>
      <c r="J149" s="6">
        <f>SUM(J150:J151)</f>
        <v>1522.91</v>
      </c>
    </row>
    <row r="150" spans="1:10" x14ac:dyDescent="0.25">
      <c r="A150" s="19" t="s">
        <v>136</v>
      </c>
      <c r="B150" s="20" t="s">
        <v>137</v>
      </c>
      <c r="C150" s="44">
        <v>2425</v>
      </c>
      <c r="E150" s="45">
        <v>2425</v>
      </c>
      <c r="F150" s="14"/>
      <c r="G150" s="44">
        <v>2425</v>
      </c>
      <c r="H150" s="14"/>
      <c r="I150" s="1">
        <v>2425</v>
      </c>
      <c r="J150" s="2">
        <v>1212.92</v>
      </c>
    </row>
    <row r="151" spans="1:10" ht="20.25" customHeight="1" x14ac:dyDescent="0.25">
      <c r="A151" s="19" t="s">
        <v>136</v>
      </c>
      <c r="B151" s="20" t="s">
        <v>138</v>
      </c>
      <c r="C151" s="44">
        <v>700</v>
      </c>
      <c r="E151" s="45">
        <v>700</v>
      </c>
      <c r="F151" s="14"/>
      <c r="G151" s="44">
        <v>700</v>
      </c>
      <c r="H151" s="14"/>
      <c r="I151" s="1">
        <v>700</v>
      </c>
      <c r="J151" s="2">
        <v>309.99</v>
      </c>
    </row>
    <row r="152" spans="1:10" x14ac:dyDescent="0.25">
      <c r="A152" s="19"/>
      <c r="B152" s="20"/>
      <c r="C152" s="49"/>
      <c r="E152" s="50"/>
      <c r="F152" s="14"/>
      <c r="G152" s="49"/>
      <c r="H152" s="14"/>
      <c r="I152" s="51"/>
    </row>
    <row r="153" spans="1:10" x14ac:dyDescent="0.25">
      <c r="A153" s="47" t="s">
        <v>139</v>
      </c>
      <c r="B153" s="18" t="s">
        <v>140</v>
      </c>
      <c r="C153" s="40">
        <f>SUM(C154:C156)</f>
        <v>20927</v>
      </c>
      <c r="E153" s="41">
        <f>SUM(E154:E156)</f>
        <v>20927</v>
      </c>
      <c r="F153" s="14"/>
      <c r="G153" s="40">
        <f>SUM(G154:G156)</f>
        <v>20927</v>
      </c>
      <c r="H153" s="14"/>
      <c r="I153" s="42">
        <f>SUM(I154:I156)</f>
        <v>20927</v>
      </c>
      <c r="J153" s="126">
        <f>SUM(J154:J156)</f>
        <v>9738.56</v>
      </c>
    </row>
    <row r="154" spans="1:10" x14ac:dyDescent="0.25">
      <c r="A154" s="52" t="s">
        <v>80</v>
      </c>
      <c r="B154" s="20" t="s">
        <v>141</v>
      </c>
      <c r="C154" s="44">
        <v>14430</v>
      </c>
      <c r="E154" s="45">
        <v>14430</v>
      </c>
      <c r="F154" s="14"/>
      <c r="G154" s="44">
        <v>14430</v>
      </c>
      <c r="H154" s="14"/>
      <c r="I154" s="1">
        <v>14430</v>
      </c>
      <c r="J154" s="2">
        <v>6909.53</v>
      </c>
    </row>
    <row r="155" spans="1:10" ht="20.25" customHeight="1" x14ac:dyDescent="0.25">
      <c r="A155" s="52" t="s">
        <v>82</v>
      </c>
      <c r="B155" s="20" t="s">
        <v>83</v>
      </c>
      <c r="C155" s="44">
        <v>5047</v>
      </c>
      <c r="E155" s="45">
        <v>5047</v>
      </c>
      <c r="F155" s="14"/>
      <c r="G155" s="44">
        <v>5047</v>
      </c>
      <c r="H155" s="14"/>
      <c r="I155" s="1">
        <v>5047</v>
      </c>
      <c r="J155" s="2">
        <v>2414.77</v>
      </c>
    </row>
    <row r="156" spans="1:10" ht="21.75" customHeight="1" x14ac:dyDescent="0.25">
      <c r="A156" s="19" t="s">
        <v>84</v>
      </c>
      <c r="B156" s="20" t="s">
        <v>142</v>
      </c>
      <c r="C156" s="44">
        <v>1450</v>
      </c>
      <c r="E156" s="45">
        <v>1450</v>
      </c>
      <c r="F156" s="14"/>
      <c r="G156" s="44">
        <v>1450</v>
      </c>
      <c r="H156" s="14"/>
      <c r="I156" s="1">
        <v>1450</v>
      </c>
      <c r="J156" s="2">
        <v>414.26</v>
      </c>
    </row>
    <row r="157" spans="1:10" ht="21" customHeight="1" x14ac:dyDescent="0.25">
      <c r="A157" s="19"/>
      <c r="B157" s="20"/>
      <c r="C157" s="44"/>
      <c r="E157" s="45"/>
      <c r="F157" s="14"/>
      <c r="G157" s="44"/>
      <c r="H157" s="14"/>
      <c r="I157" s="1"/>
    </row>
    <row r="158" spans="1:10" x14ac:dyDescent="0.25">
      <c r="A158" s="17" t="s">
        <v>78</v>
      </c>
      <c r="B158" s="18" t="s">
        <v>143</v>
      </c>
      <c r="C158" s="40">
        <f t="shared" ref="C158:J158" si="2">SUM(C159)</f>
        <v>2612</v>
      </c>
      <c r="E158" s="41">
        <f t="shared" si="2"/>
        <v>2612</v>
      </c>
      <c r="F158" s="14"/>
      <c r="G158" s="40">
        <f t="shared" si="2"/>
        <v>2612</v>
      </c>
      <c r="H158" s="14"/>
      <c r="I158" s="42">
        <f t="shared" si="2"/>
        <v>2612</v>
      </c>
      <c r="J158" s="126">
        <f t="shared" si="2"/>
        <v>2603.04</v>
      </c>
    </row>
    <row r="159" spans="1:10" x14ac:dyDescent="0.25">
      <c r="A159" s="19" t="s">
        <v>84</v>
      </c>
      <c r="B159" s="20" t="s">
        <v>144</v>
      </c>
      <c r="C159" s="44">
        <v>2612</v>
      </c>
      <c r="E159" s="45">
        <v>2612</v>
      </c>
      <c r="F159" s="14"/>
      <c r="G159" s="44">
        <v>2612</v>
      </c>
      <c r="H159" s="14"/>
      <c r="I159" s="1">
        <v>2612</v>
      </c>
      <c r="J159" s="2">
        <v>2603.04</v>
      </c>
    </row>
    <row r="160" spans="1:10" ht="21" customHeight="1" x14ac:dyDescent="0.25">
      <c r="A160" s="19"/>
      <c r="B160" s="20"/>
      <c r="C160" s="44"/>
      <c r="E160" s="45"/>
      <c r="F160" s="14"/>
      <c r="G160" s="44"/>
      <c r="H160" s="14"/>
      <c r="I160" s="1"/>
    </row>
    <row r="161" spans="1:10" x14ac:dyDescent="0.25">
      <c r="A161" s="17" t="s">
        <v>145</v>
      </c>
      <c r="B161" s="18" t="s">
        <v>146</v>
      </c>
      <c r="C161" s="40">
        <f>SUM(C162:C164)</f>
        <v>9000</v>
      </c>
      <c r="E161" s="41">
        <f>SUM(E162:E164)</f>
        <v>9000</v>
      </c>
      <c r="F161" s="14"/>
      <c r="G161" s="40">
        <f>SUM(G162:G164)</f>
        <v>9000</v>
      </c>
      <c r="H161" s="14"/>
      <c r="I161" s="42">
        <f>SUM(I162:I164)</f>
        <v>9000</v>
      </c>
      <c r="J161" s="6">
        <f>SUM(J162:J164)</f>
        <v>5008.3599999999997</v>
      </c>
    </row>
    <row r="162" spans="1:10" ht="24" customHeight="1" x14ac:dyDescent="0.25">
      <c r="A162" s="19" t="s">
        <v>84</v>
      </c>
      <c r="B162" s="20" t="s">
        <v>147</v>
      </c>
      <c r="C162" s="44">
        <v>6000</v>
      </c>
      <c r="E162" s="45">
        <v>6000</v>
      </c>
      <c r="F162" s="14"/>
      <c r="G162" s="44">
        <v>6000</v>
      </c>
      <c r="H162" s="14"/>
      <c r="I162" s="1">
        <v>6000</v>
      </c>
      <c r="J162" s="2">
        <v>4060.01</v>
      </c>
    </row>
    <row r="163" spans="1:10" x14ac:dyDescent="0.25">
      <c r="A163" s="19" t="s">
        <v>84</v>
      </c>
      <c r="B163" s="20" t="s">
        <v>148</v>
      </c>
      <c r="C163" s="44">
        <v>2500</v>
      </c>
      <c r="E163" s="45">
        <v>2500</v>
      </c>
      <c r="F163" s="14"/>
      <c r="G163" s="44">
        <v>2500</v>
      </c>
      <c r="H163" s="14"/>
      <c r="I163" s="1">
        <v>2500</v>
      </c>
      <c r="J163" s="2">
        <v>821.06</v>
      </c>
    </row>
    <row r="164" spans="1:10" x14ac:dyDescent="0.25">
      <c r="A164" s="19" t="s">
        <v>84</v>
      </c>
      <c r="B164" s="20" t="s">
        <v>149</v>
      </c>
      <c r="C164" s="44">
        <v>500</v>
      </c>
      <c r="E164" s="45">
        <v>500</v>
      </c>
      <c r="F164" s="14"/>
      <c r="G164" s="44">
        <v>500</v>
      </c>
      <c r="H164" s="14"/>
      <c r="I164" s="1">
        <v>500</v>
      </c>
      <c r="J164" s="2">
        <v>127.29</v>
      </c>
    </row>
    <row r="165" spans="1:10" x14ac:dyDescent="0.25">
      <c r="A165" s="19"/>
      <c r="B165" s="20"/>
      <c r="C165" s="44"/>
      <c r="E165" s="45"/>
      <c r="F165" s="14"/>
      <c r="G165" s="44"/>
      <c r="H165" s="14"/>
      <c r="I165" s="1"/>
    </row>
    <row r="166" spans="1:10" x14ac:dyDescent="0.25">
      <c r="A166" s="17" t="s">
        <v>150</v>
      </c>
      <c r="B166" s="18" t="s">
        <v>151</v>
      </c>
      <c r="C166" s="40">
        <f>SUM(C167:C169)</f>
        <v>14125</v>
      </c>
      <c r="E166" s="41">
        <f>SUM(E167:E169)</f>
        <v>14125</v>
      </c>
      <c r="F166" s="14"/>
      <c r="G166" s="40">
        <f>SUM(G167:G169)</f>
        <v>14125</v>
      </c>
      <c r="H166" s="14"/>
      <c r="I166" s="42">
        <f>SUM(I167:I169)</f>
        <v>14125</v>
      </c>
      <c r="J166" s="126">
        <f>SUM(J167:J169)</f>
        <v>6764.77</v>
      </c>
    </row>
    <row r="167" spans="1:10" x14ac:dyDescent="0.25">
      <c r="A167" s="19" t="s">
        <v>80</v>
      </c>
      <c r="B167" s="20" t="s">
        <v>152</v>
      </c>
      <c r="C167" s="44">
        <v>9660</v>
      </c>
      <c r="E167" s="45">
        <v>9660</v>
      </c>
      <c r="F167" s="14"/>
      <c r="G167" s="44">
        <v>9660</v>
      </c>
      <c r="H167" s="14"/>
      <c r="I167" s="1">
        <v>9660</v>
      </c>
      <c r="J167" s="2">
        <v>4657.7</v>
      </c>
    </row>
    <row r="168" spans="1:10" x14ac:dyDescent="0.25">
      <c r="A168" s="19" t="s">
        <v>82</v>
      </c>
      <c r="B168" s="20" t="s">
        <v>83</v>
      </c>
      <c r="C168" s="44">
        <v>3515</v>
      </c>
      <c r="E168" s="45">
        <v>3515</v>
      </c>
      <c r="F168" s="14"/>
      <c r="G168" s="44">
        <v>3515</v>
      </c>
      <c r="H168" s="14"/>
      <c r="I168" s="1">
        <v>3515</v>
      </c>
      <c r="J168" s="2">
        <v>1738.06</v>
      </c>
    </row>
    <row r="169" spans="1:10" ht="22.5" customHeight="1" x14ac:dyDescent="0.25">
      <c r="A169" s="19" t="s">
        <v>84</v>
      </c>
      <c r="B169" s="20" t="s">
        <v>142</v>
      </c>
      <c r="C169" s="44">
        <v>950</v>
      </c>
      <c r="E169" s="45">
        <v>950</v>
      </c>
      <c r="F169" s="14"/>
      <c r="G169" s="44">
        <v>950</v>
      </c>
      <c r="H169" s="14"/>
      <c r="I169" s="1">
        <v>950</v>
      </c>
      <c r="J169" s="2">
        <v>369.01</v>
      </c>
    </row>
    <row r="170" spans="1:10" ht="17.25" customHeight="1" x14ac:dyDescent="0.25">
      <c r="A170" s="19"/>
      <c r="B170" s="20"/>
      <c r="C170" s="44"/>
      <c r="E170" s="45"/>
      <c r="F170" s="14"/>
      <c r="G170" s="44"/>
      <c r="H170" s="14"/>
      <c r="I170" s="1"/>
    </row>
    <row r="171" spans="1:10" ht="24.75" customHeight="1" x14ac:dyDescent="0.25">
      <c r="A171" s="17" t="s">
        <v>153</v>
      </c>
      <c r="B171" s="18" t="s">
        <v>154</v>
      </c>
      <c r="C171" s="40">
        <f t="shared" ref="C171:I171" si="3">SUM(C172)</f>
        <v>4000</v>
      </c>
      <c r="E171" s="41">
        <f t="shared" si="3"/>
        <v>4000</v>
      </c>
      <c r="F171" s="14"/>
      <c r="G171" s="40">
        <f t="shared" si="3"/>
        <v>4000</v>
      </c>
      <c r="H171" s="14"/>
      <c r="I171" s="42">
        <f t="shared" si="3"/>
        <v>6357</v>
      </c>
      <c r="J171" s="6">
        <f>SUM(J172)</f>
        <v>6356.48</v>
      </c>
    </row>
    <row r="172" spans="1:10" x14ac:dyDescent="0.25">
      <c r="A172" s="19" t="s">
        <v>84</v>
      </c>
      <c r="B172" s="20" t="s">
        <v>154</v>
      </c>
      <c r="C172" s="44">
        <v>4000</v>
      </c>
      <c r="E172" s="45">
        <v>4000</v>
      </c>
      <c r="F172" s="14"/>
      <c r="G172" s="44">
        <v>4000</v>
      </c>
      <c r="H172" s="10">
        <v>2357</v>
      </c>
      <c r="I172" s="1">
        <f>H172+G172</f>
        <v>6357</v>
      </c>
      <c r="J172" s="2">
        <v>6356.48</v>
      </c>
    </row>
    <row r="173" spans="1:10" ht="18" customHeight="1" x14ac:dyDescent="0.25">
      <c r="A173" s="19"/>
      <c r="B173" s="20"/>
      <c r="C173" s="44"/>
      <c r="E173" s="45"/>
      <c r="F173" s="14"/>
      <c r="G173" s="44"/>
      <c r="H173" s="14"/>
      <c r="I173" s="1"/>
    </row>
    <row r="174" spans="1:10" ht="16.5" customHeight="1" x14ac:dyDescent="0.25">
      <c r="A174" s="17" t="s">
        <v>155</v>
      </c>
      <c r="B174" s="18" t="s">
        <v>156</v>
      </c>
      <c r="C174" s="40">
        <f>SUM(C175:C175)</f>
        <v>5050</v>
      </c>
      <c r="E174" s="41">
        <f>SUM(E175:E175)</f>
        <v>5050</v>
      </c>
      <c r="F174" s="14"/>
      <c r="G174" s="40">
        <f>SUM(G175:G175)</f>
        <v>5050</v>
      </c>
      <c r="H174" s="14"/>
      <c r="I174" s="42">
        <f>SUM(I175:I175)</f>
        <v>5050</v>
      </c>
      <c r="J174" s="6">
        <f>SUM(J175)</f>
        <v>1714.67</v>
      </c>
    </row>
    <row r="175" spans="1:10" ht="18.75" customHeight="1" x14ac:dyDescent="0.25">
      <c r="A175" s="19" t="s">
        <v>157</v>
      </c>
      <c r="B175" s="20" t="s">
        <v>158</v>
      </c>
      <c r="C175" s="44">
        <v>5050</v>
      </c>
      <c r="E175" s="45">
        <v>5050</v>
      </c>
      <c r="F175" s="14"/>
      <c r="G175" s="44">
        <v>5050</v>
      </c>
      <c r="H175" s="14"/>
      <c r="I175" s="1">
        <v>5050</v>
      </c>
      <c r="J175" s="2">
        <v>1714.67</v>
      </c>
    </row>
    <row r="176" spans="1:10" ht="20.25" customHeight="1" x14ac:dyDescent="0.25">
      <c r="A176" s="19"/>
      <c r="B176" s="20"/>
      <c r="C176" s="40"/>
      <c r="E176" s="41"/>
      <c r="F176" s="14"/>
      <c r="G176" s="40"/>
      <c r="H176" s="14"/>
      <c r="I176" s="42"/>
    </row>
    <row r="177" spans="1:10" x14ac:dyDescent="0.25">
      <c r="A177" s="17" t="s">
        <v>159</v>
      </c>
      <c r="B177" s="18" t="s">
        <v>160</v>
      </c>
      <c r="C177" s="40">
        <f>C178+C183</f>
        <v>119350</v>
      </c>
      <c r="E177" s="41">
        <f>E178+E183</f>
        <v>119350</v>
      </c>
      <c r="F177" s="14"/>
      <c r="G177" s="40">
        <f>G178+G183</f>
        <v>119350</v>
      </c>
      <c r="H177" s="14"/>
      <c r="I177" s="42">
        <f>I178+I183</f>
        <v>119350</v>
      </c>
      <c r="J177" s="126">
        <f>J178+J183</f>
        <v>53027.229999999996</v>
      </c>
    </row>
    <row r="178" spans="1:10" ht="19.5" customHeight="1" x14ac:dyDescent="0.25">
      <c r="A178" s="47"/>
      <c r="B178" s="18" t="s">
        <v>161</v>
      </c>
      <c r="C178" s="40">
        <f>SUM(C179:C182)</f>
        <v>82700</v>
      </c>
      <c r="E178" s="41">
        <f>SUM(E179:E182)</f>
        <v>82700</v>
      </c>
      <c r="F178" s="14"/>
      <c r="G178" s="40">
        <f>SUM(G179:G182)</f>
        <v>82700</v>
      </c>
      <c r="H178" s="14"/>
      <c r="I178" s="42">
        <f>SUM(I179:I182)</f>
        <v>82700</v>
      </c>
      <c r="J178" s="2">
        <f>SUM(J179:J182)</f>
        <v>34900.83</v>
      </c>
    </row>
    <row r="179" spans="1:10" x14ac:dyDescent="0.25">
      <c r="A179" s="53" t="s">
        <v>80</v>
      </c>
      <c r="B179" s="20" t="s">
        <v>162</v>
      </c>
      <c r="C179" s="44">
        <v>50985</v>
      </c>
      <c r="E179" s="45">
        <v>50985</v>
      </c>
      <c r="F179" s="14"/>
      <c r="G179" s="44">
        <v>50985</v>
      </c>
      <c r="H179" s="14"/>
      <c r="I179" s="1">
        <v>50985</v>
      </c>
      <c r="J179" s="2">
        <v>22949.43</v>
      </c>
    </row>
    <row r="180" spans="1:10" x14ac:dyDescent="0.25">
      <c r="A180" s="53" t="s">
        <v>82</v>
      </c>
      <c r="B180" s="20" t="s">
        <v>83</v>
      </c>
      <c r="C180" s="44">
        <v>18025</v>
      </c>
      <c r="E180" s="45">
        <v>18025</v>
      </c>
      <c r="F180" s="14"/>
      <c r="G180" s="44">
        <v>18025</v>
      </c>
      <c r="H180" s="14"/>
      <c r="I180" s="1">
        <v>18025</v>
      </c>
      <c r="J180" s="2">
        <v>8085.72</v>
      </c>
    </row>
    <row r="181" spans="1:10" ht="17.25" customHeight="1" x14ac:dyDescent="0.25">
      <c r="A181" s="53" t="s">
        <v>84</v>
      </c>
      <c r="B181" s="20" t="s">
        <v>85</v>
      </c>
      <c r="C181" s="44">
        <v>13590</v>
      </c>
      <c r="E181" s="45">
        <v>13590</v>
      </c>
      <c r="F181" s="14"/>
      <c r="G181" s="44">
        <v>13590</v>
      </c>
      <c r="H181" s="14"/>
      <c r="I181" s="1">
        <v>13590</v>
      </c>
      <c r="J181" s="2">
        <v>3865.68</v>
      </c>
    </row>
    <row r="182" spans="1:10" ht="17.25" customHeight="1" x14ac:dyDescent="0.25">
      <c r="A182" s="53" t="s">
        <v>136</v>
      </c>
      <c r="B182" s="20" t="s">
        <v>163</v>
      </c>
      <c r="C182" s="44">
        <v>100</v>
      </c>
      <c r="E182" s="45">
        <v>100</v>
      </c>
      <c r="F182" s="14"/>
      <c r="G182" s="44">
        <v>100</v>
      </c>
      <c r="H182" s="14"/>
      <c r="I182" s="1">
        <v>100</v>
      </c>
      <c r="J182" s="2">
        <v>0</v>
      </c>
    </row>
    <row r="183" spans="1:10" ht="18.75" customHeight="1" x14ac:dyDescent="0.25">
      <c r="A183" s="53"/>
      <c r="B183" s="18" t="s">
        <v>164</v>
      </c>
      <c r="C183" s="40">
        <f>SUM(C184:C186)</f>
        <v>36650</v>
      </c>
      <c r="E183" s="41">
        <f>SUM(E184:E186)</f>
        <v>36650</v>
      </c>
      <c r="F183" s="14"/>
      <c r="G183" s="40">
        <f>SUM(G184:G186)</f>
        <v>36650</v>
      </c>
      <c r="H183" s="14"/>
      <c r="I183" s="42">
        <f>SUM(I184:I186)</f>
        <v>36650</v>
      </c>
      <c r="J183" s="2">
        <f>SUM(J184:J186)</f>
        <v>18126.399999999998</v>
      </c>
    </row>
    <row r="184" spans="1:10" x14ac:dyDescent="0.25">
      <c r="A184" s="53" t="s">
        <v>80</v>
      </c>
      <c r="B184" s="20" t="s">
        <v>162</v>
      </c>
      <c r="C184" s="44">
        <v>25000</v>
      </c>
      <c r="E184" s="45">
        <v>25000</v>
      </c>
      <c r="F184" s="14"/>
      <c r="G184" s="44">
        <v>25000</v>
      </c>
      <c r="H184" s="14"/>
      <c r="I184" s="1">
        <v>25000</v>
      </c>
      <c r="J184" s="2">
        <v>12924.56</v>
      </c>
    </row>
    <row r="185" spans="1:10" x14ac:dyDescent="0.25">
      <c r="A185" s="53" t="s">
        <v>82</v>
      </c>
      <c r="B185" s="20" t="s">
        <v>83</v>
      </c>
      <c r="C185" s="44">
        <v>8750</v>
      </c>
      <c r="E185" s="45">
        <v>8750</v>
      </c>
      <c r="F185" s="14"/>
      <c r="G185" s="44">
        <v>8750</v>
      </c>
      <c r="H185" s="14"/>
      <c r="I185" s="1">
        <v>8750</v>
      </c>
      <c r="J185" s="2">
        <v>3765.81</v>
      </c>
    </row>
    <row r="186" spans="1:10" x14ac:dyDescent="0.25">
      <c r="A186" s="53" t="s">
        <v>84</v>
      </c>
      <c r="B186" s="20" t="s">
        <v>85</v>
      </c>
      <c r="C186" s="44">
        <v>2900</v>
      </c>
      <c r="E186" s="45">
        <v>2900</v>
      </c>
      <c r="F186" s="14"/>
      <c r="G186" s="44">
        <v>2900</v>
      </c>
      <c r="H186" s="14"/>
      <c r="I186" s="1">
        <v>2900</v>
      </c>
      <c r="J186" s="2">
        <v>1436.03</v>
      </c>
    </row>
    <row r="187" spans="1:10" ht="17.25" customHeight="1" x14ac:dyDescent="0.25">
      <c r="A187" s="53" t="s">
        <v>136</v>
      </c>
      <c r="B187" s="20" t="s">
        <v>165</v>
      </c>
      <c r="C187" s="44"/>
      <c r="E187" s="45"/>
      <c r="F187" s="14"/>
      <c r="G187" s="44"/>
      <c r="H187" s="14"/>
      <c r="I187" s="1"/>
    </row>
    <row r="188" spans="1:10" ht="22.5" customHeight="1" x14ac:dyDescent="0.25">
      <c r="A188" s="53"/>
      <c r="B188" s="20"/>
      <c r="C188" s="44"/>
      <c r="E188" s="45"/>
      <c r="F188" s="14"/>
      <c r="G188" s="44"/>
      <c r="H188" s="14"/>
      <c r="I188" s="1"/>
    </row>
    <row r="189" spans="1:10" x14ac:dyDescent="0.25">
      <c r="A189" s="47" t="s">
        <v>166</v>
      </c>
      <c r="B189" s="18" t="s">
        <v>167</v>
      </c>
      <c r="C189" s="40">
        <v>9000</v>
      </c>
      <c r="E189" s="41">
        <v>9000</v>
      </c>
      <c r="F189" s="14"/>
      <c r="G189" s="40">
        <v>9000</v>
      </c>
      <c r="H189" s="14"/>
      <c r="I189" s="42">
        <v>9000</v>
      </c>
      <c r="J189" s="6">
        <v>11037.98</v>
      </c>
    </row>
    <row r="190" spans="1:10" ht="16.5" customHeight="1" x14ac:dyDescent="0.25">
      <c r="A190" s="17"/>
      <c r="B190" s="18"/>
      <c r="C190" s="44"/>
      <c r="E190" s="45"/>
      <c r="F190" s="14"/>
      <c r="G190" s="44"/>
      <c r="H190" s="14"/>
      <c r="I190" s="1"/>
    </row>
    <row r="191" spans="1:10" x14ac:dyDescent="0.25">
      <c r="A191" s="47" t="s">
        <v>168</v>
      </c>
      <c r="B191" s="18" t="s">
        <v>169</v>
      </c>
      <c r="C191" s="40">
        <f>SUM(C192:C193)</f>
        <v>110420</v>
      </c>
      <c r="E191" s="41">
        <f>SUM(E192:E193)</f>
        <v>110420</v>
      </c>
      <c r="F191" s="14"/>
      <c r="G191" s="40">
        <f>SUM(G192:G193)</f>
        <v>110420</v>
      </c>
      <c r="H191" s="14"/>
      <c r="I191" s="42">
        <f>SUM(I192:I193)</f>
        <v>110420</v>
      </c>
      <c r="J191" s="127">
        <f>SUM(J192:J193)</f>
        <v>36640</v>
      </c>
    </row>
    <row r="192" spans="1:10" x14ac:dyDescent="0.25">
      <c r="A192" s="19" t="s">
        <v>170</v>
      </c>
      <c r="B192" s="20" t="s">
        <v>171</v>
      </c>
      <c r="C192" s="44">
        <v>420</v>
      </c>
      <c r="E192" s="45">
        <v>420</v>
      </c>
      <c r="F192" s="14"/>
      <c r="G192" s="44">
        <v>420</v>
      </c>
      <c r="H192" s="14"/>
      <c r="I192" s="1">
        <v>420</v>
      </c>
      <c r="J192" s="2">
        <v>0</v>
      </c>
    </row>
    <row r="193" spans="1:10" x14ac:dyDescent="0.25">
      <c r="A193" s="19" t="s">
        <v>170</v>
      </c>
      <c r="B193" s="20" t="s">
        <v>172</v>
      </c>
      <c r="C193" s="44">
        <v>110000</v>
      </c>
      <c r="E193" s="45">
        <v>110000</v>
      </c>
      <c r="F193" s="14"/>
      <c r="G193" s="44">
        <v>110000</v>
      </c>
      <c r="H193" s="14"/>
      <c r="I193" s="1">
        <v>110000</v>
      </c>
      <c r="J193" s="125">
        <v>36640</v>
      </c>
    </row>
    <row r="194" spans="1:10" ht="15.75" customHeight="1" x14ac:dyDescent="0.25">
      <c r="A194" s="19"/>
      <c r="B194" s="20"/>
      <c r="C194" s="40"/>
      <c r="E194" s="41"/>
      <c r="F194" s="14"/>
      <c r="G194" s="40"/>
      <c r="H194" s="14"/>
      <c r="I194" s="42"/>
    </row>
    <row r="195" spans="1:10" ht="22.5" customHeight="1" x14ac:dyDescent="0.25">
      <c r="A195" s="47" t="s">
        <v>173</v>
      </c>
      <c r="B195" s="18" t="s">
        <v>174</v>
      </c>
      <c r="C195" s="40">
        <f>SUM(C196:C200)</f>
        <v>322600</v>
      </c>
      <c r="E195" s="41">
        <f>SUM(E196:E200)</f>
        <v>322600</v>
      </c>
      <c r="F195" s="14"/>
      <c r="G195" s="40">
        <f>SUM(G196:G200)</f>
        <v>322600</v>
      </c>
      <c r="H195" s="14"/>
      <c r="I195" s="42">
        <f>SUM(I196:I200)</f>
        <v>322600</v>
      </c>
      <c r="J195" s="126">
        <f>SUM(J196:J200)</f>
        <v>160394</v>
      </c>
    </row>
    <row r="196" spans="1:10" ht="24" customHeight="1" x14ac:dyDescent="0.25">
      <c r="A196" s="19" t="s">
        <v>84</v>
      </c>
      <c r="B196" s="20" t="s">
        <v>175</v>
      </c>
      <c r="C196" s="44">
        <v>2000</v>
      </c>
      <c r="E196" s="45">
        <v>2000</v>
      </c>
      <c r="F196" s="14"/>
      <c r="G196" s="44">
        <v>2000</v>
      </c>
      <c r="H196" s="14"/>
      <c r="I196" s="1">
        <v>2000</v>
      </c>
      <c r="J196" s="125">
        <v>0</v>
      </c>
    </row>
    <row r="197" spans="1:10" ht="18" customHeight="1" x14ac:dyDescent="0.25">
      <c r="A197" s="19" t="s">
        <v>84</v>
      </c>
      <c r="B197" s="20" t="s">
        <v>176</v>
      </c>
      <c r="C197" s="44">
        <v>600</v>
      </c>
      <c r="E197" s="45">
        <v>600</v>
      </c>
      <c r="F197" s="14"/>
      <c r="G197" s="44">
        <v>600</v>
      </c>
      <c r="H197" s="14"/>
      <c r="I197" s="1">
        <v>600</v>
      </c>
      <c r="J197" s="128">
        <v>1080</v>
      </c>
    </row>
    <row r="198" spans="1:10" ht="16.5" customHeight="1" x14ac:dyDescent="0.25">
      <c r="A198" s="19" t="s">
        <v>136</v>
      </c>
      <c r="B198" s="20" t="s">
        <v>177</v>
      </c>
      <c r="C198" s="44">
        <v>50200</v>
      </c>
      <c r="E198" s="45">
        <v>50200</v>
      </c>
      <c r="F198" s="14"/>
      <c r="G198" s="44">
        <v>50200</v>
      </c>
      <c r="H198" s="14"/>
      <c r="I198" s="1">
        <v>50200</v>
      </c>
      <c r="J198" s="125">
        <v>27940</v>
      </c>
    </row>
    <row r="199" spans="1:10" ht="18" customHeight="1" x14ac:dyDescent="0.25">
      <c r="A199" s="19" t="s">
        <v>136</v>
      </c>
      <c r="B199" s="20" t="s">
        <v>178</v>
      </c>
      <c r="C199" s="44">
        <v>75000</v>
      </c>
      <c r="E199" s="45">
        <v>75000</v>
      </c>
      <c r="F199" s="14"/>
      <c r="G199" s="44">
        <v>75000</v>
      </c>
      <c r="H199" s="14"/>
      <c r="I199" s="1">
        <v>75000</v>
      </c>
      <c r="J199" s="125">
        <v>45384</v>
      </c>
    </row>
    <row r="200" spans="1:10" ht="18.75" customHeight="1" x14ac:dyDescent="0.25">
      <c r="A200" s="19" t="s">
        <v>136</v>
      </c>
      <c r="B200" s="20" t="s">
        <v>179</v>
      </c>
      <c r="C200" s="44">
        <v>194800</v>
      </c>
      <c r="E200" s="45">
        <v>194800</v>
      </c>
      <c r="F200" s="14"/>
      <c r="G200" s="44">
        <v>194800</v>
      </c>
      <c r="H200" s="14"/>
      <c r="I200" s="1">
        <v>194800</v>
      </c>
      <c r="J200" s="125">
        <v>85990</v>
      </c>
    </row>
    <row r="201" spans="1:10" ht="21" customHeight="1" x14ac:dyDescent="0.25">
      <c r="A201" s="19"/>
      <c r="B201" s="20"/>
      <c r="C201" s="44"/>
      <c r="E201" s="45"/>
      <c r="F201" s="14"/>
      <c r="G201" s="44"/>
      <c r="H201" s="14"/>
      <c r="I201" s="1"/>
    </row>
    <row r="202" spans="1:10" ht="18.75" customHeight="1" x14ac:dyDescent="0.25">
      <c r="A202" s="17" t="s">
        <v>180</v>
      </c>
      <c r="B202" s="18" t="s">
        <v>181</v>
      </c>
      <c r="C202" s="40">
        <f>SUM(C203)</f>
        <v>900</v>
      </c>
      <c r="E202" s="41">
        <f>SUM(E203)</f>
        <v>900</v>
      </c>
      <c r="F202" s="14"/>
      <c r="G202" s="40">
        <f>SUM(G203)</f>
        <v>900</v>
      </c>
      <c r="H202" s="14"/>
      <c r="I202" s="42">
        <f>SUM(I203)</f>
        <v>900</v>
      </c>
      <c r="J202" s="42">
        <f>SUM(J203)</f>
        <v>0</v>
      </c>
    </row>
    <row r="203" spans="1:10" ht="18" customHeight="1" x14ac:dyDescent="0.25">
      <c r="A203" s="19" t="s">
        <v>182</v>
      </c>
      <c r="B203" s="20" t="s">
        <v>183</v>
      </c>
      <c r="C203" s="44">
        <v>900</v>
      </c>
      <c r="E203" s="45">
        <v>900</v>
      </c>
      <c r="F203" s="14"/>
      <c r="G203" s="44">
        <v>900</v>
      </c>
      <c r="H203" s="14"/>
      <c r="I203" s="1">
        <v>900</v>
      </c>
      <c r="J203" s="2">
        <v>0</v>
      </c>
    </row>
    <row r="204" spans="1:10" ht="14.25" customHeight="1" x14ac:dyDescent="0.25">
      <c r="A204" s="19"/>
      <c r="B204" s="20"/>
      <c r="C204" s="32"/>
      <c r="E204" s="33"/>
      <c r="F204" s="14"/>
      <c r="G204" s="32"/>
      <c r="H204" s="14"/>
      <c r="I204" s="34"/>
    </row>
    <row r="205" spans="1:10" ht="22.5" customHeight="1" x14ac:dyDescent="0.25">
      <c r="A205" s="54" t="s">
        <v>184</v>
      </c>
      <c r="B205" s="18" t="s">
        <v>185</v>
      </c>
      <c r="C205" s="40">
        <f>SUM(C206:C209)</f>
        <v>54863</v>
      </c>
      <c r="E205" s="41">
        <f>SUM(E206:E209)</f>
        <v>54863</v>
      </c>
      <c r="F205" s="14"/>
      <c r="G205" s="40">
        <f>SUM(G206:G209)</f>
        <v>54863</v>
      </c>
      <c r="H205" s="14"/>
      <c r="I205" s="42">
        <f>SUM(I206:I209)</f>
        <v>54863</v>
      </c>
      <c r="J205" s="126">
        <f>SUM(J206:J209)</f>
        <v>16277.579999999998</v>
      </c>
    </row>
    <row r="206" spans="1:10" ht="24" customHeight="1" x14ac:dyDescent="0.25">
      <c r="A206" s="19" t="s">
        <v>80</v>
      </c>
      <c r="B206" s="20" t="s">
        <v>186</v>
      </c>
      <c r="C206" s="44">
        <v>10815</v>
      </c>
      <c r="E206" s="45">
        <v>10815</v>
      </c>
      <c r="F206" s="14"/>
      <c r="G206" s="44">
        <v>10815</v>
      </c>
      <c r="H206" s="14"/>
      <c r="I206" s="1">
        <v>10815</v>
      </c>
      <c r="J206" s="2">
        <v>4277.12</v>
      </c>
    </row>
    <row r="207" spans="1:10" ht="18.75" customHeight="1" x14ac:dyDescent="0.25">
      <c r="A207" s="19" t="s">
        <v>82</v>
      </c>
      <c r="B207" s="20" t="s">
        <v>187</v>
      </c>
      <c r="C207" s="44">
        <v>3348</v>
      </c>
      <c r="E207" s="45">
        <v>3348</v>
      </c>
      <c r="F207" s="14"/>
      <c r="G207" s="44">
        <v>3348</v>
      </c>
      <c r="H207" s="14"/>
      <c r="I207" s="1">
        <v>3348</v>
      </c>
      <c r="J207" s="2">
        <v>1494.66</v>
      </c>
    </row>
    <row r="208" spans="1:10" x14ac:dyDescent="0.25">
      <c r="A208" s="19" t="s">
        <v>84</v>
      </c>
      <c r="B208" s="20" t="s">
        <v>85</v>
      </c>
      <c r="C208" s="44">
        <v>700</v>
      </c>
      <c r="E208" s="45">
        <v>700</v>
      </c>
      <c r="F208" s="14"/>
      <c r="G208" s="44">
        <v>700</v>
      </c>
      <c r="H208" s="14"/>
      <c r="I208" s="1">
        <v>700</v>
      </c>
      <c r="J208" s="2">
        <v>344.17</v>
      </c>
    </row>
    <row r="209" spans="1:12" ht="17.25" customHeight="1" x14ac:dyDescent="0.25">
      <c r="A209" s="19" t="s">
        <v>84</v>
      </c>
      <c r="B209" s="20" t="s">
        <v>188</v>
      </c>
      <c r="C209" s="44">
        <v>40000</v>
      </c>
      <c r="E209" s="45">
        <v>40000</v>
      </c>
      <c r="F209" s="14"/>
      <c r="G209" s="44">
        <v>40000</v>
      </c>
      <c r="H209" s="14"/>
      <c r="I209" s="1">
        <v>40000</v>
      </c>
      <c r="J209" s="2">
        <v>10161.629999999999</v>
      </c>
    </row>
    <row r="210" spans="1:12" x14ac:dyDescent="0.25">
      <c r="A210" s="19"/>
      <c r="B210" s="20"/>
      <c r="C210" s="32"/>
      <c r="E210" s="33"/>
      <c r="F210" s="14"/>
      <c r="G210" s="32"/>
      <c r="H210" s="14"/>
      <c r="I210" s="34"/>
    </row>
    <row r="211" spans="1:12" x14ac:dyDescent="0.25">
      <c r="A211" s="17" t="s">
        <v>189</v>
      </c>
      <c r="B211" s="18" t="s">
        <v>190</v>
      </c>
      <c r="C211" s="55">
        <f>SUM(C212:C220)</f>
        <v>104195</v>
      </c>
      <c r="E211" s="56">
        <f>SUM(E212:E220)</f>
        <v>104195</v>
      </c>
      <c r="F211" s="14"/>
      <c r="G211" s="55">
        <f>SUM(G212:G220)</f>
        <v>104195</v>
      </c>
      <c r="H211" s="14"/>
      <c r="I211" s="57">
        <f>SUM(I212:I220)</f>
        <v>104195</v>
      </c>
      <c r="J211" s="57">
        <f>SUM(J212:J220)</f>
        <v>36862.15</v>
      </c>
    </row>
    <row r="212" spans="1:12" x14ac:dyDescent="0.25">
      <c r="A212" s="19" t="s">
        <v>80</v>
      </c>
      <c r="B212" s="20" t="s">
        <v>191</v>
      </c>
      <c r="C212" s="32">
        <v>3300</v>
      </c>
      <c r="E212" s="33">
        <v>3300</v>
      </c>
      <c r="F212" s="14"/>
      <c r="G212" s="32">
        <v>3300</v>
      </c>
      <c r="H212" s="14"/>
      <c r="I212" s="34">
        <v>3300</v>
      </c>
      <c r="J212" s="65">
        <v>693.26</v>
      </c>
    </row>
    <row r="213" spans="1:12" ht="21" customHeight="1" x14ac:dyDescent="0.25">
      <c r="A213" s="19" t="s">
        <v>82</v>
      </c>
      <c r="B213" s="20" t="s">
        <v>192</v>
      </c>
      <c r="C213" s="32">
        <v>950</v>
      </c>
      <c r="E213" s="33">
        <v>950</v>
      </c>
      <c r="F213" s="14"/>
      <c r="G213" s="32">
        <v>950</v>
      </c>
      <c r="H213" s="14"/>
      <c r="I213" s="34">
        <v>950</v>
      </c>
      <c r="J213" s="65">
        <v>207.56</v>
      </c>
    </row>
    <row r="214" spans="1:12" x14ac:dyDescent="0.25">
      <c r="A214" s="19" t="s">
        <v>84</v>
      </c>
      <c r="B214" s="20" t="s">
        <v>193</v>
      </c>
      <c r="C214" s="44">
        <v>2245</v>
      </c>
      <c r="E214" s="45">
        <v>2245</v>
      </c>
      <c r="F214" s="14"/>
      <c r="G214" s="44">
        <v>2245</v>
      </c>
      <c r="H214" s="14"/>
      <c r="I214" s="1">
        <v>2245</v>
      </c>
      <c r="J214" s="2">
        <v>2145.44</v>
      </c>
    </row>
    <row r="215" spans="1:12" x14ac:dyDescent="0.25">
      <c r="A215" s="19" t="s">
        <v>182</v>
      </c>
      <c r="B215" s="129" t="s">
        <v>404</v>
      </c>
      <c r="C215" s="44"/>
      <c r="E215" s="45"/>
      <c r="F215" s="14"/>
      <c r="G215" s="44"/>
      <c r="H215" s="14"/>
      <c r="I215" s="1"/>
      <c r="J215" s="65"/>
    </row>
    <row r="216" spans="1:12" x14ac:dyDescent="0.25">
      <c r="A216" s="19" t="s">
        <v>84</v>
      </c>
      <c r="B216" s="20" t="s">
        <v>395</v>
      </c>
      <c r="C216" s="44">
        <v>10000</v>
      </c>
      <c r="E216" s="45">
        <v>10000</v>
      </c>
      <c r="F216" s="14"/>
      <c r="G216" s="44">
        <v>10000</v>
      </c>
      <c r="H216" s="14"/>
      <c r="I216" s="1">
        <v>10000</v>
      </c>
      <c r="J216" s="125">
        <v>1259.8900000000001</v>
      </c>
    </row>
    <row r="217" spans="1:12" x14ac:dyDescent="0.25">
      <c r="A217" s="19" t="s">
        <v>84</v>
      </c>
      <c r="B217" s="129" t="s">
        <v>405</v>
      </c>
      <c r="C217" s="44"/>
      <c r="E217" s="45"/>
      <c r="F217" s="14"/>
      <c r="G217" s="44"/>
      <c r="H217" s="14"/>
      <c r="I217" s="1"/>
      <c r="J217" s="125"/>
    </row>
    <row r="218" spans="1:12" ht="18" customHeight="1" x14ac:dyDescent="0.25">
      <c r="A218" s="19" t="s">
        <v>84</v>
      </c>
      <c r="B218" s="20" t="s">
        <v>194</v>
      </c>
      <c r="C218" s="44">
        <v>700</v>
      </c>
      <c r="E218" s="45">
        <v>700</v>
      </c>
      <c r="F218" s="14"/>
      <c r="G218" s="44">
        <v>700</v>
      </c>
      <c r="H218" s="14"/>
      <c r="I218" s="1">
        <v>700</v>
      </c>
      <c r="J218" s="125">
        <v>396</v>
      </c>
    </row>
    <row r="219" spans="1:12" ht="20.25" customHeight="1" x14ac:dyDescent="0.25">
      <c r="A219" s="19" t="s">
        <v>136</v>
      </c>
      <c r="B219" s="20" t="s">
        <v>195</v>
      </c>
      <c r="C219" s="44">
        <v>85000</v>
      </c>
      <c r="E219" s="45">
        <v>85000</v>
      </c>
      <c r="F219" s="14"/>
      <c r="G219" s="44">
        <v>85000</v>
      </c>
      <c r="H219" s="14"/>
      <c r="I219" s="1">
        <v>85000</v>
      </c>
      <c r="J219" s="125">
        <v>32160</v>
      </c>
      <c r="L219" s="125"/>
    </row>
    <row r="220" spans="1:12" ht="18" customHeight="1" x14ac:dyDescent="0.25">
      <c r="A220" s="19" t="s">
        <v>84</v>
      </c>
      <c r="B220" s="39" t="s">
        <v>196</v>
      </c>
      <c r="C220" s="44">
        <v>2000</v>
      </c>
      <c r="E220" s="45">
        <v>2000</v>
      </c>
      <c r="F220" s="14"/>
      <c r="G220" s="44">
        <v>2000</v>
      </c>
      <c r="H220" s="14"/>
      <c r="I220" s="1">
        <v>2000</v>
      </c>
      <c r="J220" s="2">
        <v>0</v>
      </c>
    </row>
    <row r="221" spans="1:12" ht="18" customHeight="1" x14ac:dyDescent="0.25">
      <c r="A221" s="19"/>
      <c r="B221" s="58"/>
      <c r="C221" s="44"/>
      <c r="E221" s="45"/>
      <c r="F221" s="14"/>
      <c r="G221" s="44"/>
      <c r="H221" s="14"/>
      <c r="I221" s="1"/>
    </row>
    <row r="222" spans="1:12" ht="17.25" customHeight="1" x14ac:dyDescent="0.25">
      <c r="A222" s="17" t="s">
        <v>197</v>
      </c>
      <c r="B222" s="18" t="s">
        <v>198</v>
      </c>
      <c r="C222" s="40">
        <f>SUM(C223:C226)</f>
        <v>80950</v>
      </c>
      <c r="E222" s="41">
        <f>SUM(E223:E226)</f>
        <v>80950</v>
      </c>
      <c r="F222" s="14"/>
      <c r="G222" s="40">
        <f>SUM(G223:G226)</f>
        <v>80950</v>
      </c>
      <c r="H222" s="14"/>
      <c r="I222" s="42">
        <f>SUM(I223:I226)</f>
        <v>109950</v>
      </c>
      <c r="L222" s="43"/>
    </row>
    <row r="223" spans="1:12" ht="15.75" customHeight="1" x14ac:dyDescent="0.25">
      <c r="A223" s="19" t="s">
        <v>84</v>
      </c>
      <c r="B223" s="20" t="s">
        <v>199</v>
      </c>
      <c r="C223" s="44">
        <v>55000</v>
      </c>
      <c r="E223" s="45">
        <v>55000</v>
      </c>
      <c r="F223" s="14"/>
      <c r="G223" s="44">
        <v>55000</v>
      </c>
      <c r="H223" s="14"/>
      <c r="I223" s="1">
        <v>84000</v>
      </c>
      <c r="J223" s="2">
        <v>52057.14</v>
      </c>
    </row>
    <row r="224" spans="1:12" x14ac:dyDescent="0.25">
      <c r="A224" s="19" t="s">
        <v>84</v>
      </c>
      <c r="B224" s="20" t="s">
        <v>200</v>
      </c>
      <c r="C224" s="44">
        <v>350</v>
      </c>
      <c r="E224" s="45">
        <v>350</v>
      </c>
      <c r="F224" s="14"/>
      <c r="G224" s="44">
        <v>350</v>
      </c>
      <c r="H224" s="14"/>
      <c r="I224" s="1">
        <v>350</v>
      </c>
      <c r="J224" s="2">
        <v>0</v>
      </c>
    </row>
    <row r="225" spans="1:10" ht="17.25" customHeight="1" x14ac:dyDescent="0.25">
      <c r="A225" s="19" t="s">
        <v>84</v>
      </c>
      <c r="B225" s="20" t="s">
        <v>201</v>
      </c>
      <c r="C225" s="44">
        <v>600</v>
      </c>
      <c r="E225" s="45">
        <v>600</v>
      </c>
      <c r="F225" s="14"/>
      <c r="G225" s="44">
        <v>600</v>
      </c>
      <c r="H225" s="14"/>
      <c r="I225" s="1">
        <v>600</v>
      </c>
      <c r="J225" s="2">
        <v>0</v>
      </c>
    </row>
    <row r="226" spans="1:10" x14ac:dyDescent="0.25">
      <c r="A226" s="19" t="s">
        <v>136</v>
      </c>
      <c r="B226" s="20" t="s">
        <v>202</v>
      </c>
      <c r="C226" s="44">
        <v>25000</v>
      </c>
      <c r="E226" s="45">
        <v>25000</v>
      </c>
      <c r="F226" s="14"/>
      <c r="G226" s="44">
        <v>25000</v>
      </c>
      <c r="H226" s="14"/>
      <c r="I226" s="1">
        <v>25000</v>
      </c>
      <c r="J226" s="125">
        <v>4000</v>
      </c>
    </row>
    <row r="227" spans="1:10" ht="20.25" customHeight="1" x14ac:dyDescent="0.25">
      <c r="A227" s="19"/>
      <c r="B227" s="20"/>
      <c r="C227" s="44"/>
      <c r="E227" s="45"/>
      <c r="F227" s="14"/>
      <c r="G227" s="44"/>
      <c r="H227" s="14"/>
      <c r="I227" s="1"/>
    </row>
    <row r="228" spans="1:10" ht="21.75" customHeight="1" x14ac:dyDescent="0.25">
      <c r="A228" s="17" t="s">
        <v>203</v>
      </c>
      <c r="B228" s="18" t="s">
        <v>204</v>
      </c>
      <c r="C228" s="40">
        <f>SUM(C229:C230)</f>
        <v>600</v>
      </c>
      <c r="E228" s="41">
        <f>SUM(E229:E230)</f>
        <v>600</v>
      </c>
      <c r="F228" s="14"/>
      <c r="G228" s="40">
        <f>SUM(G229:G230)</f>
        <v>600</v>
      </c>
      <c r="H228" s="14"/>
      <c r="I228" s="42">
        <f>SUM(I229:I230)</f>
        <v>600</v>
      </c>
    </row>
    <row r="229" spans="1:10" ht="18.75" customHeight="1" x14ac:dyDescent="0.25">
      <c r="A229" s="19" t="s">
        <v>84</v>
      </c>
      <c r="B229" s="20" t="s">
        <v>205</v>
      </c>
      <c r="C229" s="44">
        <v>200</v>
      </c>
      <c r="E229" s="45">
        <v>200</v>
      </c>
      <c r="F229" s="14"/>
      <c r="G229" s="44">
        <v>200</v>
      </c>
      <c r="H229" s="14"/>
      <c r="I229" s="1">
        <v>200</v>
      </c>
    </row>
    <row r="230" spans="1:10" ht="18" customHeight="1" x14ac:dyDescent="0.25">
      <c r="A230" s="19" t="s">
        <v>84</v>
      </c>
      <c r="B230" s="20" t="s">
        <v>206</v>
      </c>
      <c r="C230" s="44">
        <v>400</v>
      </c>
      <c r="E230" s="45">
        <v>400</v>
      </c>
      <c r="F230" s="14"/>
      <c r="G230" s="44">
        <v>400</v>
      </c>
      <c r="H230" s="14"/>
      <c r="I230" s="1">
        <v>400</v>
      </c>
    </row>
    <row r="231" spans="1:10" x14ac:dyDescent="0.25">
      <c r="A231" s="19"/>
      <c r="B231" s="20"/>
      <c r="C231" s="32"/>
      <c r="E231" s="33"/>
      <c r="F231" s="14"/>
      <c r="G231" s="32"/>
      <c r="H231" s="14"/>
      <c r="I231" s="34"/>
    </row>
    <row r="232" spans="1:10" ht="22.5" customHeight="1" x14ac:dyDescent="0.25">
      <c r="A232" s="17" t="s">
        <v>207</v>
      </c>
      <c r="B232" s="18" t="s">
        <v>208</v>
      </c>
      <c r="C232" s="40">
        <v>80200</v>
      </c>
      <c r="E232" s="41">
        <f>SUM(E238:E241)</f>
        <v>78700</v>
      </c>
      <c r="F232" s="14"/>
      <c r="G232" s="40">
        <f>SUM(G238:G241)</f>
        <v>78700</v>
      </c>
      <c r="H232" s="14"/>
      <c r="I232" s="42">
        <f>SUM(I238:I241)</f>
        <v>78700</v>
      </c>
    </row>
    <row r="233" spans="1:10" hidden="1" x14ac:dyDescent="0.25">
      <c r="A233" s="19" t="s">
        <v>136</v>
      </c>
      <c r="B233" s="20" t="s">
        <v>209</v>
      </c>
      <c r="C233" s="40"/>
      <c r="E233" s="41"/>
      <c r="F233" s="14"/>
      <c r="G233" s="40"/>
      <c r="H233" s="14"/>
      <c r="I233" s="42"/>
    </row>
    <row r="234" spans="1:10" hidden="1" x14ac:dyDescent="0.25">
      <c r="A234" s="19" t="s">
        <v>136</v>
      </c>
      <c r="B234" s="20" t="s">
        <v>210</v>
      </c>
      <c r="C234" s="44" t="s">
        <v>211</v>
      </c>
      <c r="E234" s="45" t="s">
        <v>211</v>
      </c>
      <c r="F234" s="14"/>
      <c r="G234" s="44" t="s">
        <v>211</v>
      </c>
      <c r="H234" s="14"/>
      <c r="I234" s="1" t="s">
        <v>211</v>
      </c>
    </row>
    <row r="235" spans="1:10" ht="21" hidden="1" customHeight="1" x14ac:dyDescent="0.25">
      <c r="A235" s="19" t="s">
        <v>136</v>
      </c>
      <c r="B235" s="20" t="s">
        <v>212</v>
      </c>
      <c r="C235" s="44"/>
      <c r="E235" s="45"/>
      <c r="F235" s="14"/>
      <c r="G235" s="44"/>
      <c r="H235" s="14"/>
      <c r="I235" s="1"/>
    </row>
    <row r="236" spans="1:10" hidden="1" x14ac:dyDescent="0.25">
      <c r="A236" s="19" t="s">
        <v>136</v>
      </c>
      <c r="B236" s="20" t="s">
        <v>213</v>
      </c>
      <c r="C236" s="44"/>
      <c r="E236" s="45"/>
      <c r="F236" s="14"/>
      <c r="G236" s="44"/>
      <c r="H236" s="14"/>
      <c r="I236" s="1"/>
    </row>
    <row r="237" spans="1:10" ht="18.75" hidden="1" customHeight="1" x14ac:dyDescent="0.25">
      <c r="A237" s="19" t="s">
        <v>136</v>
      </c>
      <c r="B237" s="20" t="s">
        <v>214</v>
      </c>
      <c r="C237" s="44"/>
      <c r="E237" s="45"/>
      <c r="F237" s="14"/>
      <c r="G237" s="44"/>
      <c r="H237" s="14"/>
      <c r="I237" s="1"/>
    </row>
    <row r="238" spans="1:10" ht="18.75" customHeight="1" x14ac:dyDescent="0.25">
      <c r="A238" s="19" t="s">
        <v>136</v>
      </c>
      <c r="B238" s="59" t="s">
        <v>382</v>
      </c>
      <c r="C238" s="44"/>
      <c r="D238" s="10">
        <v>66000</v>
      </c>
      <c r="E238" s="45">
        <f>D238</f>
        <v>66000</v>
      </c>
      <c r="F238" s="14"/>
      <c r="G238" s="44">
        <f>E238</f>
        <v>66000</v>
      </c>
      <c r="H238" s="14"/>
      <c r="I238" s="1">
        <f>G238</f>
        <v>66000</v>
      </c>
    </row>
    <row r="239" spans="1:10" ht="18.75" customHeight="1" x14ac:dyDescent="0.25">
      <c r="A239" s="19" t="s">
        <v>136</v>
      </c>
      <c r="B239" s="59" t="s">
        <v>383</v>
      </c>
      <c r="C239" s="44"/>
      <c r="D239" s="10">
        <v>12000</v>
      </c>
      <c r="E239" s="45">
        <f>D239</f>
        <v>12000</v>
      </c>
      <c r="F239" s="14"/>
      <c r="G239" s="44">
        <f>E239</f>
        <v>12000</v>
      </c>
      <c r="H239" s="14"/>
      <c r="I239" s="1">
        <f>G239</f>
        <v>12000</v>
      </c>
    </row>
    <row r="240" spans="1:10" ht="18.75" customHeight="1" x14ac:dyDescent="0.25">
      <c r="A240" s="19" t="s">
        <v>136</v>
      </c>
      <c r="B240" s="59" t="s">
        <v>384</v>
      </c>
      <c r="C240" s="44"/>
      <c r="D240" s="10">
        <v>300</v>
      </c>
      <c r="E240" s="45">
        <f>D240</f>
        <v>300</v>
      </c>
      <c r="F240" s="14"/>
      <c r="G240" s="44">
        <f>E240</f>
        <v>300</v>
      </c>
      <c r="H240" s="14"/>
      <c r="I240" s="1">
        <f>G240</f>
        <v>300</v>
      </c>
    </row>
    <row r="241" spans="1:9" ht="18.75" customHeight="1" x14ac:dyDescent="0.25">
      <c r="A241" s="19" t="s">
        <v>136</v>
      </c>
      <c r="B241" s="59" t="s">
        <v>212</v>
      </c>
      <c r="C241" s="44"/>
      <c r="D241" s="60">
        <v>400</v>
      </c>
      <c r="E241" s="45">
        <f>D241</f>
        <v>400</v>
      </c>
      <c r="F241" s="14"/>
      <c r="G241" s="44">
        <f>E241</f>
        <v>400</v>
      </c>
      <c r="H241" s="14"/>
      <c r="I241" s="1">
        <f>G241</f>
        <v>400</v>
      </c>
    </row>
    <row r="242" spans="1:9" ht="19.5" customHeight="1" x14ac:dyDescent="0.25">
      <c r="A242" s="19"/>
      <c r="B242" s="59"/>
      <c r="C242" s="44"/>
      <c r="E242" s="45"/>
      <c r="F242" s="14"/>
      <c r="G242" s="44"/>
      <c r="H242" s="14"/>
      <c r="I242" s="1"/>
    </row>
    <row r="243" spans="1:9" ht="21" customHeight="1" x14ac:dyDescent="0.25">
      <c r="A243" s="17" t="s">
        <v>215</v>
      </c>
      <c r="B243" s="18" t="s">
        <v>216</v>
      </c>
      <c r="C243" s="40">
        <f>SUM(C244:C246)</f>
        <v>187000</v>
      </c>
      <c r="E243" s="41">
        <f>SUM(E244:E246)</f>
        <v>187000</v>
      </c>
      <c r="F243" s="14"/>
      <c r="G243" s="40">
        <f>SUM(G244:G246)</f>
        <v>187000</v>
      </c>
      <c r="H243" s="14"/>
      <c r="I243" s="42">
        <f>SUM(I244:I246)</f>
        <v>147000</v>
      </c>
    </row>
    <row r="244" spans="1:9" x14ac:dyDescent="0.25">
      <c r="A244" s="19" t="s">
        <v>136</v>
      </c>
      <c r="B244" s="20" t="s">
        <v>217</v>
      </c>
      <c r="C244" s="44">
        <v>40000</v>
      </c>
      <c r="E244" s="45">
        <v>40000</v>
      </c>
      <c r="F244" s="14"/>
      <c r="G244" s="44">
        <v>40000</v>
      </c>
      <c r="H244" s="14"/>
      <c r="I244" s="1">
        <v>40000</v>
      </c>
    </row>
    <row r="245" spans="1:9" ht="16.5" customHeight="1" x14ac:dyDescent="0.25">
      <c r="A245" s="19" t="s">
        <v>136</v>
      </c>
      <c r="B245" s="20" t="s">
        <v>218</v>
      </c>
      <c r="C245" s="44">
        <v>107000</v>
      </c>
      <c r="E245" s="45">
        <v>107000</v>
      </c>
      <c r="F245" s="14"/>
      <c r="G245" s="44">
        <v>107000</v>
      </c>
      <c r="H245" s="14"/>
      <c r="I245" s="1">
        <v>107000</v>
      </c>
    </row>
    <row r="246" spans="1:9" ht="18.75" customHeight="1" x14ac:dyDescent="0.25">
      <c r="A246" s="19">
        <v>635006</v>
      </c>
      <c r="B246" s="20" t="s">
        <v>219</v>
      </c>
      <c r="C246" s="44">
        <v>40000</v>
      </c>
      <c r="E246" s="45">
        <v>40000</v>
      </c>
      <c r="F246" s="14"/>
      <c r="G246" s="44">
        <v>40000</v>
      </c>
      <c r="H246" s="10">
        <v>-40000</v>
      </c>
      <c r="I246" s="1">
        <f>H246+G246</f>
        <v>0</v>
      </c>
    </row>
    <row r="247" spans="1:9" x14ac:dyDescent="0.25">
      <c r="A247" s="19"/>
      <c r="B247" s="20"/>
      <c r="C247" s="44"/>
      <c r="E247" s="45"/>
      <c r="F247" s="14"/>
      <c r="G247" s="44"/>
      <c r="H247" s="14"/>
      <c r="I247" s="1"/>
    </row>
    <row r="248" spans="1:9" x14ac:dyDescent="0.25">
      <c r="A248" s="17" t="s">
        <v>220</v>
      </c>
      <c r="B248" s="18" t="s">
        <v>221</v>
      </c>
      <c r="C248" s="40">
        <f t="shared" ref="C248:I248" si="4">SUM(C249)</f>
        <v>5000</v>
      </c>
      <c r="E248" s="41">
        <f t="shared" si="4"/>
        <v>5000</v>
      </c>
      <c r="F248" s="14"/>
      <c r="G248" s="40">
        <f t="shared" si="4"/>
        <v>5000</v>
      </c>
      <c r="H248" s="14"/>
      <c r="I248" s="42">
        <f t="shared" si="4"/>
        <v>5000</v>
      </c>
    </row>
    <row r="249" spans="1:9" ht="21.75" customHeight="1" x14ac:dyDescent="0.25">
      <c r="A249" s="19" t="s">
        <v>136</v>
      </c>
      <c r="B249" s="20" t="s">
        <v>222</v>
      </c>
      <c r="C249" s="44">
        <v>5000</v>
      </c>
      <c r="E249" s="45">
        <v>5000</v>
      </c>
      <c r="F249" s="14"/>
      <c r="G249" s="44">
        <v>5000</v>
      </c>
      <c r="H249" s="14"/>
      <c r="I249" s="1">
        <v>5000</v>
      </c>
    </row>
    <row r="250" spans="1:9" x14ac:dyDescent="0.25">
      <c r="A250" s="19"/>
      <c r="B250" s="20"/>
      <c r="C250" s="44"/>
      <c r="E250" s="45"/>
      <c r="F250" s="14"/>
      <c r="G250" s="44"/>
      <c r="H250" s="14"/>
      <c r="I250" s="1"/>
    </row>
    <row r="251" spans="1:9" x14ac:dyDescent="0.25">
      <c r="A251" s="17" t="s">
        <v>223</v>
      </c>
      <c r="B251" s="18" t="s">
        <v>224</v>
      </c>
      <c r="C251" s="40">
        <f>SUM(C252:C282)</f>
        <v>50180</v>
      </c>
      <c r="E251" s="41">
        <f>SUM(E252:E282)</f>
        <v>48980</v>
      </c>
      <c r="F251" s="14"/>
      <c r="G251" s="40">
        <f>SUM(G252:G282)</f>
        <v>48980</v>
      </c>
      <c r="H251" s="14"/>
      <c r="I251" s="42">
        <f>SUM(I252:I282)</f>
        <v>48980</v>
      </c>
    </row>
    <row r="252" spans="1:9" x14ac:dyDescent="0.25">
      <c r="A252" s="19" t="s">
        <v>84</v>
      </c>
      <c r="B252" s="20" t="s">
        <v>225</v>
      </c>
      <c r="C252" s="44">
        <v>3000</v>
      </c>
      <c r="D252" s="10"/>
      <c r="E252" s="45">
        <v>3000</v>
      </c>
      <c r="F252" s="14"/>
      <c r="G252" s="44">
        <v>3000</v>
      </c>
      <c r="H252" s="14"/>
      <c r="I252" s="1">
        <v>3000</v>
      </c>
    </row>
    <row r="253" spans="1:9" ht="18.75" customHeight="1" x14ac:dyDescent="0.25">
      <c r="A253" s="19" t="s">
        <v>84</v>
      </c>
      <c r="B253" s="20" t="s">
        <v>226</v>
      </c>
      <c r="C253" s="44">
        <v>2000</v>
      </c>
      <c r="D253" s="10">
        <v>650</v>
      </c>
      <c r="E253" s="45">
        <f>C253+D253</f>
        <v>2650</v>
      </c>
      <c r="F253" s="14"/>
      <c r="G253" s="44">
        <f>E253+F253</f>
        <v>2650</v>
      </c>
      <c r="H253" s="14"/>
      <c r="I253" s="1">
        <f>G253+H253</f>
        <v>2650</v>
      </c>
    </row>
    <row r="254" spans="1:9" ht="19.5" customHeight="1" x14ac:dyDescent="0.25">
      <c r="A254" s="19" t="s">
        <v>84</v>
      </c>
      <c r="B254" s="20" t="s">
        <v>227</v>
      </c>
      <c r="C254" s="44">
        <v>14000</v>
      </c>
      <c r="D254" s="10"/>
      <c r="E254" s="45">
        <v>14000</v>
      </c>
      <c r="F254" s="14"/>
      <c r="G254" s="44">
        <v>14000</v>
      </c>
      <c r="H254" s="14"/>
      <c r="I254" s="1">
        <v>14000</v>
      </c>
    </row>
    <row r="255" spans="1:9" ht="16.5" hidden="1" customHeight="1" x14ac:dyDescent="0.25">
      <c r="A255" s="19" t="s">
        <v>84</v>
      </c>
      <c r="B255" s="20" t="s">
        <v>228</v>
      </c>
      <c r="C255" s="44"/>
      <c r="D255" s="10"/>
      <c r="E255" s="45"/>
      <c r="F255" s="14"/>
      <c r="G255" s="44"/>
      <c r="H255" s="14"/>
      <c r="I255" s="1"/>
    </row>
    <row r="256" spans="1:9" ht="16.5" hidden="1" customHeight="1" x14ac:dyDescent="0.25">
      <c r="A256" s="19" t="s">
        <v>84</v>
      </c>
      <c r="B256" s="20" t="s">
        <v>212</v>
      </c>
      <c r="C256" s="44"/>
      <c r="D256" s="10"/>
      <c r="E256" s="45"/>
      <c r="F256" s="14"/>
      <c r="G256" s="44"/>
      <c r="H256" s="14"/>
      <c r="I256" s="1"/>
    </row>
    <row r="257" spans="1:9" ht="16.5" hidden="1" customHeight="1" x14ac:dyDescent="0.25">
      <c r="A257" s="19" t="s">
        <v>84</v>
      </c>
      <c r="B257" s="20" t="s">
        <v>229</v>
      </c>
      <c r="C257" s="44"/>
      <c r="D257" s="10"/>
      <c r="E257" s="45"/>
      <c r="F257" s="14"/>
      <c r="G257" s="44"/>
      <c r="H257" s="14"/>
      <c r="I257" s="1"/>
    </row>
    <row r="258" spans="1:9" ht="18.75" customHeight="1" x14ac:dyDescent="0.25">
      <c r="A258" s="19" t="s">
        <v>84</v>
      </c>
      <c r="B258" s="20" t="s">
        <v>230</v>
      </c>
      <c r="C258" s="44">
        <v>500</v>
      </c>
      <c r="D258" s="10"/>
      <c r="E258" s="45">
        <v>500</v>
      </c>
      <c r="F258" s="14"/>
      <c r="G258" s="44">
        <v>500</v>
      </c>
      <c r="H258" s="14"/>
      <c r="I258" s="1">
        <v>500</v>
      </c>
    </row>
    <row r="259" spans="1:9" ht="18.75" customHeight="1" x14ac:dyDescent="0.25">
      <c r="A259" s="19" t="s">
        <v>84</v>
      </c>
      <c r="B259" s="20" t="s">
        <v>386</v>
      </c>
      <c r="C259" s="44"/>
      <c r="D259" s="10">
        <v>300</v>
      </c>
      <c r="E259" s="45">
        <f>D259</f>
        <v>300</v>
      </c>
      <c r="F259" s="14"/>
      <c r="G259" s="44">
        <f>E259</f>
        <v>300</v>
      </c>
      <c r="H259" s="14"/>
      <c r="I259" s="1">
        <f>G259</f>
        <v>300</v>
      </c>
    </row>
    <row r="260" spans="1:9" ht="18.75" customHeight="1" x14ac:dyDescent="0.25">
      <c r="A260" s="19" t="s">
        <v>84</v>
      </c>
      <c r="B260" s="20" t="s">
        <v>387</v>
      </c>
      <c r="C260" s="44"/>
      <c r="D260" s="10">
        <v>350</v>
      </c>
      <c r="E260" s="45">
        <f>D260</f>
        <v>350</v>
      </c>
      <c r="F260" s="14"/>
      <c r="G260" s="44">
        <f>E260</f>
        <v>350</v>
      </c>
      <c r="H260" s="14"/>
      <c r="I260" s="1">
        <f>G260</f>
        <v>350</v>
      </c>
    </row>
    <row r="261" spans="1:9" ht="18" customHeight="1" x14ac:dyDescent="0.25">
      <c r="A261" s="19" t="s">
        <v>136</v>
      </c>
      <c r="B261" s="20" t="s">
        <v>392</v>
      </c>
      <c r="C261" s="21">
        <v>1000</v>
      </c>
      <c r="D261" s="10"/>
      <c r="E261" s="22">
        <v>1000</v>
      </c>
      <c r="F261" s="14"/>
      <c r="G261" s="21">
        <v>1000</v>
      </c>
      <c r="H261" s="14"/>
      <c r="I261" s="23">
        <v>1000</v>
      </c>
    </row>
    <row r="262" spans="1:9" ht="18.75" customHeight="1" x14ac:dyDescent="0.25">
      <c r="A262" s="19" t="s">
        <v>136</v>
      </c>
      <c r="B262" s="20" t="s">
        <v>231</v>
      </c>
      <c r="C262" s="44">
        <v>1800</v>
      </c>
      <c r="D262" s="10">
        <v>700</v>
      </c>
      <c r="E262" s="45">
        <f>D262+C262</f>
        <v>2500</v>
      </c>
      <c r="F262" s="14"/>
      <c r="G262" s="44">
        <f>F262+E262</f>
        <v>2500</v>
      </c>
      <c r="H262" s="14"/>
      <c r="I262" s="1">
        <f>H262+G262</f>
        <v>2500</v>
      </c>
    </row>
    <row r="263" spans="1:9" ht="18.75" customHeight="1" x14ac:dyDescent="0.25">
      <c r="A263" s="19" t="s">
        <v>136</v>
      </c>
      <c r="B263" s="39" t="s">
        <v>232</v>
      </c>
      <c r="C263" s="44">
        <v>2000</v>
      </c>
      <c r="D263" s="10"/>
      <c r="E263" s="45">
        <v>2000</v>
      </c>
      <c r="F263" s="14"/>
      <c r="G263" s="44">
        <v>2000</v>
      </c>
      <c r="H263" s="14"/>
      <c r="I263" s="1">
        <v>2000</v>
      </c>
    </row>
    <row r="264" spans="1:9" ht="18" customHeight="1" x14ac:dyDescent="0.25">
      <c r="A264" s="19" t="s">
        <v>136</v>
      </c>
      <c r="B264" s="20" t="s">
        <v>233</v>
      </c>
      <c r="C264" s="44">
        <v>400</v>
      </c>
      <c r="D264" s="10"/>
      <c r="E264" s="45">
        <v>400</v>
      </c>
      <c r="F264" s="14"/>
      <c r="G264" s="44">
        <v>400</v>
      </c>
      <c r="H264" s="14"/>
      <c r="I264" s="1">
        <v>400</v>
      </c>
    </row>
    <row r="265" spans="1:9" ht="19.5" customHeight="1" x14ac:dyDescent="0.25">
      <c r="A265" s="19" t="s">
        <v>136</v>
      </c>
      <c r="B265" s="20" t="s">
        <v>234</v>
      </c>
      <c r="C265" s="44">
        <v>1310</v>
      </c>
      <c r="D265" s="10"/>
      <c r="E265" s="45">
        <v>1310</v>
      </c>
      <c r="F265" s="14"/>
      <c r="G265" s="44">
        <v>1310</v>
      </c>
      <c r="H265" s="14"/>
      <c r="I265" s="1">
        <v>1310</v>
      </c>
    </row>
    <row r="266" spans="1:9" ht="19.5" customHeight="1" x14ac:dyDescent="0.25">
      <c r="A266" s="19" t="s">
        <v>136</v>
      </c>
      <c r="B266" s="20" t="s">
        <v>235</v>
      </c>
      <c r="C266" s="44">
        <v>8000</v>
      </c>
      <c r="D266" s="10"/>
      <c r="E266" s="45">
        <v>8000</v>
      </c>
      <c r="F266" s="14"/>
      <c r="G266" s="44">
        <v>8000</v>
      </c>
      <c r="H266" s="14"/>
      <c r="I266" s="1">
        <v>8000</v>
      </c>
    </row>
    <row r="267" spans="1:9" ht="16.5" customHeight="1" x14ac:dyDescent="0.25">
      <c r="A267" s="19" t="s">
        <v>136</v>
      </c>
      <c r="B267" s="20" t="s">
        <v>236</v>
      </c>
      <c r="C267" s="44">
        <v>3400</v>
      </c>
      <c r="D267" s="10"/>
      <c r="E267" s="45">
        <v>3400</v>
      </c>
      <c r="F267" s="14"/>
      <c r="G267" s="44">
        <v>3400</v>
      </c>
      <c r="H267" s="14"/>
      <c r="I267" s="1">
        <v>3400</v>
      </c>
    </row>
    <row r="268" spans="1:9" ht="19.5" customHeight="1" x14ac:dyDescent="0.25">
      <c r="A268" s="19" t="s">
        <v>136</v>
      </c>
      <c r="B268" s="20" t="s">
        <v>237</v>
      </c>
      <c r="C268" s="44">
        <v>350</v>
      </c>
      <c r="D268" s="10"/>
      <c r="E268" s="45">
        <v>350</v>
      </c>
      <c r="F268" s="14"/>
      <c r="G268" s="44">
        <v>350</v>
      </c>
      <c r="H268" s="14"/>
      <c r="I268" s="1">
        <v>350</v>
      </c>
    </row>
    <row r="269" spans="1:9" ht="16.5" customHeight="1" x14ac:dyDescent="0.25">
      <c r="A269" s="19" t="s">
        <v>136</v>
      </c>
      <c r="B269" s="20" t="s">
        <v>238</v>
      </c>
      <c r="C269" s="44">
        <v>50</v>
      </c>
      <c r="D269" s="10"/>
      <c r="E269" s="45">
        <v>50</v>
      </c>
      <c r="F269" s="14"/>
      <c r="G269" s="44">
        <v>50</v>
      </c>
      <c r="H269" s="14"/>
      <c r="I269" s="1">
        <v>50</v>
      </c>
    </row>
    <row r="270" spans="1:9" ht="19.5" customHeight="1" x14ac:dyDescent="0.25">
      <c r="A270" s="19" t="s">
        <v>136</v>
      </c>
      <c r="B270" s="20" t="s">
        <v>239</v>
      </c>
      <c r="C270" s="44">
        <v>500</v>
      </c>
      <c r="D270" s="10"/>
      <c r="E270" s="45">
        <v>500</v>
      </c>
      <c r="F270" s="14"/>
      <c r="G270" s="44">
        <v>500</v>
      </c>
      <c r="H270" s="14"/>
      <c r="I270" s="1">
        <v>500</v>
      </c>
    </row>
    <row r="271" spans="1:9" x14ac:dyDescent="0.25">
      <c r="A271" s="19" t="s">
        <v>136</v>
      </c>
      <c r="B271" s="20" t="s">
        <v>240</v>
      </c>
      <c r="C271" s="44">
        <v>170</v>
      </c>
      <c r="D271" s="10"/>
      <c r="E271" s="45">
        <v>170</v>
      </c>
      <c r="F271" s="14"/>
      <c r="G271" s="44">
        <v>170</v>
      </c>
      <c r="H271" s="14"/>
      <c r="I271" s="1">
        <v>170</v>
      </c>
    </row>
    <row r="272" spans="1:9" s="31" customFormat="1" x14ac:dyDescent="0.25">
      <c r="A272" s="19" t="s">
        <v>136</v>
      </c>
      <c r="B272" s="20" t="s">
        <v>241</v>
      </c>
      <c r="C272" s="44">
        <v>10000</v>
      </c>
      <c r="D272" s="61">
        <v>-4300</v>
      </c>
      <c r="E272" s="45">
        <f>C272+D272</f>
        <v>5700</v>
      </c>
      <c r="F272" s="30"/>
      <c r="G272" s="44">
        <f>E272+F272</f>
        <v>5700</v>
      </c>
      <c r="H272" s="30"/>
      <c r="I272" s="1">
        <f>G272+H272</f>
        <v>5700</v>
      </c>
    </row>
    <row r="273" spans="1:9" hidden="1" x14ac:dyDescent="0.25">
      <c r="A273" s="19" t="s">
        <v>136</v>
      </c>
      <c r="B273" s="20" t="s">
        <v>242</v>
      </c>
      <c r="C273" s="44"/>
      <c r="D273" s="10"/>
      <c r="E273" s="45"/>
      <c r="F273" s="14"/>
      <c r="G273" s="44"/>
      <c r="H273" s="14"/>
      <c r="I273" s="1"/>
    </row>
    <row r="274" spans="1:9" ht="20.25" hidden="1" customHeight="1" x14ac:dyDescent="0.25">
      <c r="A274" s="19" t="s">
        <v>136</v>
      </c>
      <c r="B274" s="20" t="s">
        <v>243</v>
      </c>
      <c r="C274" s="44"/>
      <c r="D274" s="10"/>
      <c r="E274" s="45"/>
      <c r="F274" s="14"/>
      <c r="G274" s="44"/>
      <c r="H274" s="14"/>
      <c r="I274" s="1"/>
    </row>
    <row r="275" spans="1:9" ht="16.5" hidden="1" customHeight="1" x14ac:dyDescent="0.25">
      <c r="A275" s="19" t="s">
        <v>136</v>
      </c>
      <c r="B275" s="20" t="s">
        <v>244</v>
      </c>
      <c r="C275" s="44"/>
      <c r="D275" s="10"/>
      <c r="E275" s="45"/>
      <c r="F275" s="14"/>
      <c r="G275" s="44"/>
      <c r="H275" s="14"/>
      <c r="I275" s="1"/>
    </row>
    <row r="276" spans="1:9" ht="17.25" hidden="1" customHeight="1" x14ac:dyDescent="0.25">
      <c r="A276" s="19" t="s">
        <v>136</v>
      </c>
      <c r="B276" s="20" t="s">
        <v>245</v>
      </c>
      <c r="C276" s="44"/>
      <c r="D276" s="10"/>
      <c r="E276" s="45"/>
      <c r="F276" s="14"/>
      <c r="G276" s="44"/>
      <c r="H276" s="14"/>
      <c r="I276" s="1"/>
    </row>
    <row r="277" spans="1:9" ht="17.25" customHeight="1" x14ac:dyDescent="0.25">
      <c r="A277" s="19" t="s">
        <v>136</v>
      </c>
      <c r="B277" s="20" t="s">
        <v>246</v>
      </c>
      <c r="C277" s="44">
        <v>400</v>
      </c>
      <c r="D277" s="10"/>
      <c r="E277" s="45">
        <v>400</v>
      </c>
      <c r="F277" s="14"/>
      <c r="G277" s="44">
        <v>400</v>
      </c>
      <c r="H277" s="14"/>
      <c r="I277" s="1">
        <v>400</v>
      </c>
    </row>
    <row r="278" spans="1:9" ht="16.5" customHeight="1" x14ac:dyDescent="0.25">
      <c r="A278" s="19" t="s">
        <v>136</v>
      </c>
      <c r="B278" s="20" t="s">
        <v>247</v>
      </c>
      <c r="C278" s="44">
        <v>1000</v>
      </c>
      <c r="D278" s="10"/>
      <c r="E278" s="45">
        <v>1000</v>
      </c>
      <c r="F278" s="14"/>
      <c r="G278" s="44">
        <v>1000</v>
      </c>
      <c r="H278" s="14"/>
      <c r="I278" s="1">
        <v>1000</v>
      </c>
    </row>
    <row r="279" spans="1:9" ht="16.5" customHeight="1" x14ac:dyDescent="0.25">
      <c r="A279" s="19" t="s">
        <v>136</v>
      </c>
      <c r="B279" s="20" t="s">
        <v>388</v>
      </c>
      <c r="C279" s="44"/>
      <c r="D279" s="10">
        <v>1000</v>
      </c>
      <c r="E279" s="45">
        <f>D279</f>
        <v>1000</v>
      </c>
      <c r="F279" s="14"/>
      <c r="G279" s="44">
        <f>E279</f>
        <v>1000</v>
      </c>
      <c r="H279" s="14"/>
      <c r="I279" s="1">
        <f>G279</f>
        <v>1000</v>
      </c>
    </row>
    <row r="280" spans="1:9" ht="18" customHeight="1" x14ac:dyDescent="0.25">
      <c r="A280" s="19" t="s">
        <v>136</v>
      </c>
      <c r="B280" s="20" t="s">
        <v>248</v>
      </c>
      <c r="C280" s="44">
        <v>200</v>
      </c>
      <c r="D280" s="10"/>
      <c r="E280" s="45">
        <v>200</v>
      </c>
      <c r="F280" s="14"/>
      <c r="G280" s="44">
        <v>200</v>
      </c>
      <c r="H280" s="14"/>
      <c r="I280" s="1">
        <v>200</v>
      </c>
    </row>
    <row r="281" spans="1:9" ht="17.25" hidden="1" customHeight="1" x14ac:dyDescent="0.25">
      <c r="A281" s="19" t="s">
        <v>136</v>
      </c>
      <c r="B281" s="20" t="s">
        <v>249</v>
      </c>
      <c r="C281" s="44"/>
      <c r="D281" s="10"/>
      <c r="E281" s="45"/>
      <c r="F281" s="14"/>
      <c r="G281" s="44"/>
      <c r="H281" s="14"/>
      <c r="I281" s="1"/>
    </row>
    <row r="282" spans="1:9" ht="20.25" customHeight="1" x14ac:dyDescent="0.25">
      <c r="A282" s="19" t="s">
        <v>136</v>
      </c>
      <c r="B282" s="20" t="s">
        <v>250</v>
      </c>
      <c r="C282" s="44">
        <v>100</v>
      </c>
      <c r="D282" s="10">
        <v>100</v>
      </c>
      <c r="E282" s="45">
        <f>D282+C282</f>
        <v>200</v>
      </c>
      <c r="F282" s="14"/>
      <c r="G282" s="44">
        <f>F282+E282</f>
        <v>200</v>
      </c>
      <c r="H282" s="14"/>
      <c r="I282" s="1">
        <f>H282+G282</f>
        <v>200</v>
      </c>
    </row>
    <row r="283" spans="1:9" ht="16.5" customHeight="1" x14ac:dyDescent="0.25">
      <c r="A283" s="19"/>
      <c r="B283" s="20"/>
      <c r="C283" s="44"/>
      <c r="D283" s="10"/>
      <c r="E283" s="45"/>
      <c r="F283" s="14"/>
      <c r="G283" s="44"/>
      <c r="H283" s="14"/>
      <c r="I283" s="1"/>
    </row>
    <row r="284" spans="1:9" ht="21" customHeight="1" x14ac:dyDescent="0.25">
      <c r="A284" s="62" t="s">
        <v>251</v>
      </c>
      <c r="B284" s="18" t="s">
        <v>252</v>
      </c>
      <c r="C284" s="40">
        <f>SUM(C285:C285)</f>
        <v>9000</v>
      </c>
      <c r="E284" s="41">
        <f>SUM(E285:E285)</f>
        <v>9000</v>
      </c>
      <c r="F284" s="14"/>
      <c r="G284" s="40">
        <f>SUM(G285:G285)</f>
        <v>9000</v>
      </c>
      <c r="H284" s="14"/>
      <c r="I284" s="42">
        <f>SUM(I285:I285)</f>
        <v>9000</v>
      </c>
    </row>
    <row r="285" spans="1:9" ht="18.75" customHeight="1" x14ac:dyDescent="0.25">
      <c r="A285" s="63" t="s">
        <v>84</v>
      </c>
      <c r="B285" s="20" t="s">
        <v>85</v>
      </c>
      <c r="C285" s="44">
        <v>9000</v>
      </c>
      <c r="E285" s="45">
        <v>9000</v>
      </c>
      <c r="F285" s="14"/>
      <c r="G285" s="44">
        <v>9000</v>
      </c>
      <c r="H285" s="14"/>
      <c r="I285" s="1">
        <v>9000</v>
      </c>
    </row>
    <row r="286" spans="1:9" ht="18" customHeight="1" x14ac:dyDescent="0.25">
      <c r="A286" s="63"/>
      <c r="B286" s="20"/>
      <c r="C286" s="44"/>
      <c r="E286" s="45"/>
      <c r="F286" s="14"/>
      <c r="G286" s="44"/>
      <c r="H286" s="14"/>
      <c r="I286" s="1"/>
    </row>
    <row r="287" spans="1:9" x14ac:dyDescent="0.25">
      <c r="A287" s="17" t="s">
        <v>253</v>
      </c>
      <c r="B287" s="18" t="s">
        <v>254</v>
      </c>
      <c r="C287" s="40">
        <f>SUM(C288:C297)</f>
        <v>622106</v>
      </c>
      <c r="E287" s="41">
        <f>SUM(E288:E297)</f>
        <v>622106</v>
      </c>
      <c r="F287" s="14"/>
      <c r="G287" s="40">
        <f>SUM(G288:G297)</f>
        <v>622106</v>
      </c>
      <c r="H287" s="14"/>
      <c r="I287" s="42">
        <f>SUM(I288:I297)</f>
        <v>607106</v>
      </c>
    </row>
    <row r="288" spans="1:9" x14ac:dyDescent="0.25">
      <c r="A288" s="19" t="s">
        <v>80</v>
      </c>
      <c r="B288" s="20" t="s">
        <v>255</v>
      </c>
      <c r="C288" s="44">
        <v>24150</v>
      </c>
      <c r="E288" s="45">
        <v>24150</v>
      </c>
      <c r="F288" s="14"/>
      <c r="G288" s="44">
        <v>24150</v>
      </c>
      <c r="H288" s="14"/>
      <c r="I288" s="1">
        <v>24150</v>
      </c>
    </row>
    <row r="289" spans="1:9" ht="18.75" customHeight="1" x14ac:dyDescent="0.25">
      <c r="A289" s="19" t="s">
        <v>182</v>
      </c>
      <c r="B289" s="20" t="s">
        <v>46</v>
      </c>
      <c r="C289" s="44">
        <v>200</v>
      </c>
      <c r="E289" s="45">
        <v>200</v>
      </c>
      <c r="F289" s="14"/>
      <c r="G289" s="44">
        <v>200</v>
      </c>
      <c r="H289" s="14"/>
      <c r="I289" s="1">
        <v>200</v>
      </c>
    </row>
    <row r="290" spans="1:9" x14ac:dyDescent="0.25">
      <c r="A290" s="19" t="s">
        <v>80</v>
      </c>
      <c r="B290" s="20" t="s">
        <v>81</v>
      </c>
      <c r="C290" s="44">
        <v>346197</v>
      </c>
      <c r="E290" s="45">
        <v>346197</v>
      </c>
      <c r="F290" s="14"/>
      <c r="G290" s="44">
        <v>346197</v>
      </c>
      <c r="H290" s="14"/>
      <c r="I290" s="1">
        <v>346197</v>
      </c>
    </row>
    <row r="291" spans="1:9" ht="22.5" customHeight="1" x14ac:dyDescent="0.25">
      <c r="A291" s="19" t="s">
        <v>82</v>
      </c>
      <c r="B291" s="20" t="s">
        <v>83</v>
      </c>
      <c r="C291" s="44">
        <v>121169</v>
      </c>
      <c r="E291" s="45">
        <v>121169</v>
      </c>
      <c r="F291" s="14"/>
      <c r="G291" s="44">
        <v>121169</v>
      </c>
      <c r="H291" s="14"/>
      <c r="I291" s="1">
        <v>121169</v>
      </c>
    </row>
    <row r="292" spans="1:9" ht="17.25" customHeight="1" x14ac:dyDescent="0.25">
      <c r="A292" s="19" t="s">
        <v>84</v>
      </c>
      <c r="B292" s="20" t="s">
        <v>85</v>
      </c>
      <c r="C292" s="44">
        <v>81690</v>
      </c>
      <c r="E292" s="45">
        <v>81690</v>
      </c>
      <c r="F292" s="14"/>
      <c r="G292" s="44">
        <v>81690</v>
      </c>
      <c r="H292" s="14"/>
      <c r="I292" s="1">
        <v>81690</v>
      </c>
    </row>
    <row r="293" spans="1:9" ht="16.5" customHeight="1" x14ac:dyDescent="0.25">
      <c r="A293" s="38" t="s">
        <v>136</v>
      </c>
      <c r="B293" s="39" t="s">
        <v>256</v>
      </c>
      <c r="C293" s="44">
        <v>500</v>
      </c>
      <c r="E293" s="45">
        <v>500</v>
      </c>
      <c r="F293" s="14"/>
      <c r="G293" s="44">
        <v>500</v>
      </c>
      <c r="H293" s="14"/>
      <c r="I293" s="1">
        <v>500</v>
      </c>
    </row>
    <row r="294" spans="1:9" ht="17.25" customHeight="1" x14ac:dyDescent="0.25">
      <c r="A294" s="19" t="s">
        <v>84</v>
      </c>
      <c r="B294" s="20" t="s">
        <v>257</v>
      </c>
      <c r="C294" s="44">
        <v>600</v>
      </c>
      <c r="E294" s="45">
        <v>600</v>
      </c>
      <c r="F294" s="14"/>
      <c r="G294" s="44">
        <v>600</v>
      </c>
      <c r="H294" s="14"/>
      <c r="I294" s="1">
        <v>600</v>
      </c>
    </row>
    <row r="295" spans="1:9" ht="18" customHeight="1" x14ac:dyDescent="0.25">
      <c r="A295" s="19" t="s">
        <v>182</v>
      </c>
      <c r="B295" s="20" t="s">
        <v>258</v>
      </c>
      <c r="C295" s="44">
        <v>17600</v>
      </c>
      <c r="E295" s="45">
        <v>17600</v>
      </c>
      <c r="F295" s="14"/>
      <c r="G295" s="44">
        <v>17600</v>
      </c>
      <c r="H295" s="14"/>
      <c r="I295" s="1">
        <v>17600</v>
      </c>
    </row>
    <row r="296" spans="1:9" ht="18" customHeight="1" x14ac:dyDescent="0.25">
      <c r="A296" s="38">
        <v>635006</v>
      </c>
      <c r="B296" s="39" t="s">
        <v>259</v>
      </c>
      <c r="C296" s="44">
        <v>30000</v>
      </c>
      <c r="E296" s="45">
        <v>30000</v>
      </c>
      <c r="F296" s="14"/>
      <c r="G296" s="44">
        <v>30000</v>
      </c>
      <c r="H296" s="10">
        <v>-15000</v>
      </c>
      <c r="I296" s="1">
        <f>H296+G296</f>
        <v>15000</v>
      </c>
    </row>
    <row r="297" spans="1:9" ht="18" customHeight="1" x14ac:dyDescent="0.25">
      <c r="A297" s="38"/>
      <c r="B297" s="39"/>
      <c r="C297" s="44"/>
      <c r="E297" s="45"/>
      <c r="F297" s="14"/>
      <c r="G297" s="44"/>
      <c r="H297" s="14"/>
      <c r="I297" s="1"/>
    </row>
    <row r="298" spans="1:9" x14ac:dyDescent="0.25">
      <c r="A298" s="17" t="s">
        <v>260</v>
      </c>
      <c r="B298" s="18" t="s">
        <v>261</v>
      </c>
      <c r="C298" s="40">
        <f>SUM(C299:C324)</f>
        <v>1450047</v>
      </c>
      <c r="E298" s="41">
        <f>SUM(E299:E324)</f>
        <v>1450047</v>
      </c>
      <c r="F298" s="14"/>
      <c r="G298" s="40">
        <f>SUM(G299:G324)</f>
        <v>1450047</v>
      </c>
      <c r="H298" s="14"/>
      <c r="I298" s="42">
        <f>SUM(I299:I324)</f>
        <v>1450047</v>
      </c>
    </row>
    <row r="299" spans="1:9" ht="21" customHeight="1" x14ac:dyDescent="0.25">
      <c r="A299" s="19" t="s">
        <v>182</v>
      </c>
      <c r="B299" s="18" t="s">
        <v>262</v>
      </c>
      <c r="C299" s="44">
        <v>541306</v>
      </c>
      <c r="E299" s="45">
        <v>541306</v>
      </c>
      <c r="F299" s="14"/>
      <c r="G299" s="44">
        <v>541306</v>
      </c>
      <c r="H299" s="14"/>
      <c r="I299" s="1">
        <v>541306</v>
      </c>
    </row>
    <row r="300" spans="1:9" ht="18" customHeight="1" x14ac:dyDescent="0.25">
      <c r="A300" s="19" t="s">
        <v>182</v>
      </c>
      <c r="B300" s="20" t="s">
        <v>263</v>
      </c>
      <c r="C300" s="44">
        <v>630</v>
      </c>
      <c r="E300" s="45">
        <v>630</v>
      </c>
      <c r="F300" s="14"/>
      <c r="G300" s="44">
        <v>630</v>
      </c>
      <c r="H300" s="14"/>
      <c r="I300" s="1">
        <v>630</v>
      </c>
    </row>
    <row r="301" spans="1:9" ht="16.5" customHeight="1" x14ac:dyDescent="0.25">
      <c r="A301" s="19" t="s">
        <v>182</v>
      </c>
      <c r="B301" s="20" t="s">
        <v>264</v>
      </c>
      <c r="C301" s="44">
        <v>200</v>
      </c>
      <c r="E301" s="45">
        <v>200</v>
      </c>
      <c r="F301" s="14"/>
      <c r="G301" s="44">
        <v>200</v>
      </c>
      <c r="H301" s="14"/>
      <c r="I301" s="1">
        <v>200</v>
      </c>
    </row>
    <row r="302" spans="1:9" ht="20.25" customHeight="1" x14ac:dyDescent="0.25">
      <c r="A302" s="19" t="s">
        <v>182</v>
      </c>
      <c r="B302" s="20" t="s">
        <v>265</v>
      </c>
      <c r="C302" s="44">
        <v>6600</v>
      </c>
      <c r="E302" s="45">
        <v>6600</v>
      </c>
      <c r="F302" s="14"/>
      <c r="G302" s="44">
        <v>6600</v>
      </c>
      <c r="H302" s="14"/>
      <c r="I302" s="1">
        <v>6600</v>
      </c>
    </row>
    <row r="303" spans="1:9" ht="21" customHeight="1" x14ac:dyDescent="0.25">
      <c r="A303" s="19" t="s">
        <v>182</v>
      </c>
      <c r="B303" s="20" t="s">
        <v>266</v>
      </c>
      <c r="C303" s="44">
        <v>9240</v>
      </c>
      <c r="E303" s="45">
        <v>9240</v>
      </c>
      <c r="F303" s="14"/>
      <c r="G303" s="44">
        <v>9240</v>
      </c>
      <c r="H303" s="14"/>
      <c r="I303" s="1">
        <v>9240</v>
      </c>
    </row>
    <row r="304" spans="1:9" x14ac:dyDescent="0.25">
      <c r="A304" s="19" t="s">
        <v>182</v>
      </c>
      <c r="B304" s="20" t="s">
        <v>267</v>
      </c>
      <c r="C304" s="44">
        <v>27360</v>
      </c>
      <c r="E304" s="45">
        <v>27360</v>
      </c>
      <c r="F304" s="14"/>
      <c r="G304" s="44">
        <v>27360</v>
      </c>
      <c r="H304" s="14"/>
      <c r="I304" s="1">
        <v>27360</v>
      </c>
    </row>
    <row r="305" spans="1:9" ht="18.75" customHeight="1" x14ac:dyDescent="0.25">
      <c r="A305" s="19" t="s">
        <v>182</v>
      </c>
      <c r="B305" s="20" t="s">
        <v>268</v>
      </c>
      <c r="C305" s="44">
        <v>96313</v>
      </c>
      <c r="E305" s="45">
        <v>96313</v>
      </c>
      <c r="F305" s="14"/>
      <c r="G305" s="44">
        <v>96313</v>
      </c>
      <c r="H305" s="14"/>
      <c r="I305" s="1">
        <v>96313</v>
      </c>
    </row>
    <row r="306" spans="1:9" ht="18.75" customHeight="1" x14ac:dyDescent="0.25">
      <c r="A306" s="19" t="s">
        <v>182</v>
      </c>
      <c r="B306" s="20" t="s">
        <v>269</v>
      </c>
      <c r="C306" s="44">
        <v>400</v>
      </c>
      <c r="E306" s="45">
        <v>400</v>
      </c>
      <c r="F306" s="14"/>
      <c r="G306" s="44">
        <v>400</v>
      </c>
      <c r="H306" s="14"/>
      <c r="I306" s="1">
        <v>400</v>
      </c>
    </row>
    <row r="307" spans="1:9" ht="17.25" customHeight="1" x14ac:dyDescent="0.25">
      <c r="A307" s="19" t="s">
        <v>182</v>
      </c>
      <c r="B307" s="20" t="s">
        <v>270</v>
      </c>
      <c r="C307" s="44">
        <v>1000</v>
      </c>
      <c r="E307" s="45">
        <v>1000</v>
      </c>
      <c r="F307" s="14"/>
      <c r="G307" s="44">
        <v>1000</v>
      </c>
      <c r="H307" s="14"/>
      <c r="I307" s="1">
        <v>1000</v>
      </c>
    </row>
    <row r="308" spans="1:9" x14ac:dyDescent="0.25">
      <c r="A308" s="19" t="s">
        <v>182</v>
      </c>
      <c r="B308" s="30" t="s">
        <v>271</v>
      </c>
      <c r="C308" s="44">
        <v>600</v>
      </c>
      <c r="E308" s="45">
        <v>600</v>
      </c>
      <c r="F308" s="14"/>
      <c r="G308" s="44">
        <v>600</v>
      </c>
      <c r="H308" s="14"/>
      <c r="I308" s="1">
        <v>600</v>
      </c>
    </row>
    <row r="309" spans="1:9" x14ac:dyDescent="0.25">
      <c r="A309" s="19" t="s">
        <v>182</v>
      </c>
      <c r="B309" s="30" t="s">
        <v>272</v>
      </c>
      <c r="C309" s="44">
        <v>4000</v>
      </c>
      <c r="E309" s="45">
        <v>4000</v>
      </c>
      <c r="F309" s="14"/>
      <c r="G309" s="44">
        <v>4000</v>
      </c>
      <c r="H309" s="14"/>
      <c r="I309" s="1">
        <v>4000</v>
      </c>
    </row>
    <row r="310" spans="1:9" ht="19.5" customHeight="1" x14ac:dyDescent="0.25">
      <c r="A310" s="19" t="s">
        <v>182</v>
      </c>
      <c r="B310" s="20" t="s">
        <v>273</v>
      </c>
      <c r="C310" s="44">
        <v>400</v>
      </c>
      <c r="E310" s="45">
        <v>400</v>
      </c>
      <c r="F310" s="14"/>
      <c r="G310" s="44">
        <v>400</v>
      </c>
      <c r="H310" s="14"/>
      <c r="I310" s="1">
        <v>400</v>
      </c>
    </row>
    <row r="311" spans="1:9" ht="17.25" customHeight="1" x14ac:dyDescent="0.25">
      <c r="A311" s="19">
        <v>637005</v>
      </c>
      <c r="B311" s="20" t="s">
        <v>274</v>
      </c>
      <c r="C311" s="44">
        <v>600</v>
      </c>
      <c r="E311" s="45">
        <v>600</v>
      </c>
      <c r="F311" s="14"/>
      <c r="G311" s="44">
        <v>600</v>
      </c>
      <c r="H311" s="14"/>
      <c r="I311" s="1">
        <v>600</v>
      </c>
    </row>
    <row r="312" spans="1:9" ht="20.25" customHeight="1" x14ac:dyDescent="0.25">
      <c r="A312" s="19" t="s">
        <v>182</v>
      </c>
      <c r="B312" s="18" t="s">
        <v>275</v>
      </c>
      <c r="C312" s="44">
        <v>621450</v>
      </c>
      <c r="E312" s="45">
        <v>621450</v>
      </c>
      <c r="F312" s="14"/>
      <c r="G312" s="44">
        <v>621450</v>
      </c>
      <c r="H312" s="14"/>
      <c r="I312" s="1">
        <v>621450</v>
      </c>
    </row>
    <row r="313" spans="1:9" ht="18.75" customHeight="1" x14ac:dyDescent="0.25">
      <c r="A313" s="19" t="s">
        <v>182</v>
      </c>
      <c r="B313" s="20" t="s">
        <v>63</v>
      </c>
      <c r="C313" s="44">
        <v>12280</v>
      </c>
      <c r="E313" s="45">
        <v>12280</v>
      </c>
      <c r="F313" s="14"/>
      <c r="G313" s="44">
        <v>12280</v>
      </c>
      <c r="H313" s="14"/>
      <c r="I313" s="1">
        <v>12280</v>
      </c>
    </row>
    <row r="314" spans="1:9" ht="15.75" customHeight="1" x14ac:dyDescent="0.25">
      <c r="A314" s="19" t="s">
        <v>182</v>
      </c>
      <c r="B314" s="20" t="s">
        <v>276</v>
      </c>
      <c r="C314" s="44">
        <v>530</v>
      </c>
      <c r="E314" s="45">
        <v>530</v>
      </c>
      <c r="F314" s="14"/>
      <c r="G314" s="44">
        <v>530</v>
      </c>
      <c r="H314" s="14"/>
      <c r="I314" s="1">
        <v>530</v>
      </c>
    </row>
    <row r="315" spans="1:9" ht="18.75" customHeight="1" x14ac:dyDescent="0.25">
      <c r="A315" s="19" t="s">
        <v>182</v>
      </c>
      <c r="B315" s="20" t="s">
        <v>277</v>
      </c>
      <c r="C315" s="44">
        <v>660</v>
      </c>
      <c r="E315" s="45">
        <v>660</v>
      </c>
      <c r="F315" s="64"/>
      <c r="G315" s="44">
        <v>660</v>
      </c>
      <c r="H315" s="14"/>
      <c r="I315" s="1">
        <v>660</v>
      </c>
    </row>
    <row r="316" spans="1:9" ht="20.25" customHeight="1" x14ac:dyDescent="0.25">
      <c r="A316" s="19" t="s">
        <v>182</v>
      </c>
      <c r="B316" s="20" t="s">
        <v>59</v>
      </c>
      <c r="C316" s="44">
        <v>350</v>
      </c>
      <c r="E316" s="45">
        <v>350</v>
      </c>
      <c r="F316" s="14"/>
      <c r="G316" s="44">
        <v>350</v>
      </c>
      <c r="H316" s="14"/>
      <c r="I316" s="1">
        <v>350</v>
      </c>
    </row>
    <row r="317" spans="1:9" x14ac:dyDescent="0.25">
      <c r="A317" s="19" t="s">
        <v>182</v>
      </c>
      <c r="B317" s="20" t="s">
        <v>278</v>
      </c>
      <c r="C317" s="44">
        <v>8052</v>
      </c>
      <c r="E317" s="45">
        <v>8052</v>
      </c>
      <c r="F317" s="64"/>
      <c r="G317" s="44">
        <v>8052</v>
      </c>
      <c r="H317" s="14"/>
      <c r="I317" s="1">
        <v>8052</v>
      </c>
    </row>
    <row r="318" spans="1:9" ht="17.25" customHeight="1" x14ac:dyDescent="0.25">
      <c r="A318" s="19" t="s">
        <v>182</v>
      </c>
      <c r="B318" s="20" t="s">
        <v>279</v>
      </c>
      <c r="C318" s="21">
        <v>24640</v>
      </c>
      <c r="E318" s="22">
        <v>24640</v>
      </c>
      <c r="F318" s="14"/>
      <c r="G318" s="21">
        <v>24640</v>
      </c>
      <c r="H318" s="14"/>
      <c r="I318" s="23">
        <v>24640</v>
      </c>
    </row>
    <row r="319" spans="1:9" x14ac:dyDescent="0.25">
      <c r="A319" s="19" t="s">
        <v>182</v>
      </c>
      <c r="B319" s="20" t="s">
        <v>280</v>
      </c>
      <c r="C319" s="44">
        <v>60436</v>
      </c>
      <c r="E319" s="45">
        <v>60436</v>
      </c>
      <c r="F319" s="14"/>
      <c r="G319" s="44">
        <v>60436</v>
      </c>
      <c r="H319" s="14"/>
      <c r="I319" s="1">
        <v>60436</v>
      </c>
    </row>
    <row r="320" spans="1:9" x14ac:dyDescent="0.25">
      <c r="A320" s="19" t="s">
        <v>182</v>
      </c>
      <c r="B320" s="20" t="s">
        <v>281</v>
      </c>
      <c r="C320" s="44">
        <v>400</v>
      </c>
      <c r="E320" s="45">
        <v>400</v>
      </c>
      <c r="F320" s="14"/>
      <c r="G320" s="44">
        <v>400</v>
      </c>
      <c r="H320" s="14"/>
      <c r="I320" s="1">
        <v>400</v>
      </c>
    </row>
    <row r="321" spans="1:11" ht="16.5" customHeight="1" x14ac:dyDescent="0.25">
      <c r="A321" s="19" t="s">
        <v>182</v>
      </c>
      <c r="B321" s="20" t="s">
        <v>282</v>
      </c>
      <c r="C321" s="44">
        <v>2000</v>
      </c>
      <c r="E321" s="45">
        <v>2000</v>
      </c>
      <c r="F321" s="14"/>
      <c r="G321" s="44">
        <v>2000</v>
      </c>
      <c r="H321" s="14"/>
      <c r="I321" s="1">
        <v>2000</v>
      </c>
    </row>
    <row r="322" spans="1:11" ht="18.75" customHeight="1" x14ac:dyDescent="0.25">
      <c r="A322" s="19">
        <v>637005</v>
      </c>
      <c r="B322" s="20" t="s">
        <v>283</v>
      </c>
      <c r="C322" s="44">
        <v>600</v>
      </c>
      <c r="E322" s="45">
        <v>600</v>
      </c>
      <c r="F322" s="64"/>
      <c r="G322" s="44">
        <v>600</v>
      </c>
      <c r="H322" s="14"/>
      <c r="I322" s="1">
        <v>600</v>
      </c>
    </row>
    <row r="323" spans="1:11" ht="16.5" customHeight="1" x14ac:dyDescent="0.25">
      <c r="A323" s="19">
        <v>635006</v>
      </c>
      <c r="B323" s="20" t="s">
        <v>284</v>
      </c>
      <c r="C323" s="44">
        <v>28000</v>
      </c>
      <c r="E323" s="45">
        <v>28000</v>
      </c>
      <c r="F323" s="10">
        <v>-3680</v>
      </c>
      <c r="G323" s="44">
        <f>F323+E323</f>
        <v>24320</v>
      </c>
      <c r="H323" s="14"/>
      <c r="I323" s="1">
        <f>H323+G323</f>
        <v>24320</v>
      </c>
    </row>
    <row r="324" spans="1:11" ht="18.75" customHeight="1" x14ac:dyDescent="0.25">
      <c r="A324" s="19" t="s">
        <v>285</v>
      </c>
      <c r="B324" s="20" t="s">
        <v>284</v>
      </c>
      <c r="C324" s="44">
        <v>2000</v>
      </c>
      <c r="E324" s="45">
        <v>2000</v>
      </c>
      <c r="F324" s="10">
        <v>3680</v>
      </c>
      <c r="G324" s="44">
        <f>F324+E324</f>
        <v>5680</v>
      </c>
      <c r="H324" s="14"/>
      <c r="I324" s="1">
        <f>H324+G324</f>
        <v>5680</v>
      </c>
    </row>
    <row r="325" spans="1:11" ht="19.5" customHeight="1" x14ac:dyDescent="0.25">
      <c r="A325" s="19"/>
      <c r="B325" s="20"/>
      <c r="C325" s="44"/>
      <c r="E325" s="45"/>
      <c r="F325" s="14"/>
      <c r="G325" s="44"/>
      <c r="H325" s="14"/>
      <c r="I325" s="1"/>
    </row>
    <row r="326" spans="1:11" ht="21.75" customHeight="1" x14ac:dyDescent="0.25">
      <c r="A326" s="17" t="s">
        <v>287</v>
      </c>
      <c r="B326" s="18" t="s">
        <v>286</v>
      </c>
      <c r="C326" s="27">
        <f>SUM(C327:C327)</f>
        <v>400</v>
      </c>
      <c r="E326" s="28">
        <f>SUM(E327:E327)</f>
        <v>400</v>
      </c>
      <c r="F326" s="14"/>
      <c r="G326" s="27">
        <f>SUM(G327:G327)</f>
        <v>400</v>
      </c>
      <c r="H326" s="14"/>
      <c r="I326" s="29">
        <f>SUM(I327:I327)</f>
        <v>400</v>
      </c>
    </row>
    <row r="327" spans="1:11" ht="18" customHeight="1" x14ac:dyDescent="0.25">
      <c r="A327" s="19">
        <v>642004</v>
      </c>
      <c r="B327" s="20" t="s">
        <v>288</v>
      </c>
      <c r="C327" s="44">
        <v>400</v>
      </c>
      <c r="E327" s="45">
        <v>400</v>
      </c>
      <c r="F327" s="14"/>
      <c r="G327" s="44">
        <v>400</v>
      </c>
      <c r="H327" s="14"/>
      <c r="I327" s="1">
        <v>400</v>
      </c>
    </row>
    <row r="328" spans="1:11" ht="19.5" customHeight="1" x14ac:dyDescent="0.25">
      <c r="A328" s="19"/>
      <c r="B328" s="20"/>
      <c r="C328" s="44"/>
      <c r="E328" s="45"/>
      <c r="F328" s="14"/>
      <c r="G328" s="44"/>
      <c r="H328" s="14"/>
      <c r="I328" s="1"/>
    </row>
    <row r="329" spans="1:11" ht="21" customHeight="1" x14ac:dyDescent="0.25">
      <c r="A329" s="17" t="s">
        <v>290</v>
      </c>
      <c r="B329" s="18" t="s">
        <v>289</v>
      </c>
      <c r="C329" s="40">
        <f>SUM(C330:C333)</f>
        <v>1126901</v>
      </c>
      <c r="E329" s="41">
        <f>SUM(E330:E333)</f>
        <v>1124901</v>
      </c>
      <c r="F329" s="14"/>
      <c r="G329" s="40">
        <f>SUM(G330:G333)</f>
        <v>1124901</v>
      </c>
      <c r="H329" s="14"/>
      <c r="I329" s="42">
        <f>SUM(I330:I333)</f>
        <v>1116901</v>
      </c>
    </row>
    <row r="330" spans="1:11" ht="20.25" customHeight="1" x14ac:dyDescent="0.25">
      <c r="A330" s="19" t="s">
        <v>136</v>
      </c>
      <c r="B330" s="20" t="s">
        <v>291</v>
      </c>
      <c r="C330" s="44">
        <v>567474</v>
      </c>
      <c r="D330" s="10">
        <v>-2000</v>
      </c>
      <c r="E330" s="45">
        <f>C330+D330</f>
        <v>565474</v>
      </c>
      <c r="F330" s="14"/>
      <c r="G330" s="44">
        <f>E330+F330</f>
        <v>565474</v>
      </c>
      <c r="H330" s="14"/>
      <c r="I330" s="1">
        <f>G330+H330</f>
        <v>565474</v>
      </c>
    </row>
    <row r="331" spans="1:11" ht="20.25" customHeight="1" x14ac:dyDescent="0.25">
      <c r="A331" s="38">
        <v>635006</v>
      </c>
      <c r="B331" s="39" t="s">
        <v>292</v>
      </c>
      <c r="C331" s="44">
        <v>8000</v>
      </c>
      <c r="E331" s="45">
        <v>8000</v>
      </c>
      <c r="F331" s="14"/>
      <c r="G331" s="44">
        <v>8000</v>
      </c>
      <c r="H331" s="10">
        <v>-8000</v>
      </c>
      <c r="I331" s="1">
        <f>H331+G331</f>
        <v>0</v>
      </c>
      <c r="J331" s="65"/>
      <c r="K331" s="43"/>
    </row>
    <row r="332" spans="1:11" ht="18" customHeight="1" x14ac:dyDescent="0.25">
      <c r="A332" s="19" t="s">
        <v>136</v>
      </c>
      <c r="B332" s="20" t="s">
        <v>293</v>
      </c>
      <c r="C332" s="44">
        <v>378263</v>
      </c>
      <c r="E332" s="45">
        <v>378263</v>
      </c>
      <c r="F332" s="14"/>
      <c r="G332" s="44">
        <v>378263</v>
      </c>
      <c r="H332" s="14"/>
      <c r="I332" s="1">
        <v>378263</v>
      </c>
    </row>
    <row r="333" spans="1:11" x14ac:dyDescent="0.25">
      <c r="A333" s="19" t="s">
        <v>136</v>
      </c>
      <c r="B333" s="20" t="s">
        <v>294</v>
      </c>
      <c r="C333" s="44">
        <v>173164</v>
      </c>
      <c r="E333" s="45">
        <v>173164</v>
      </c>
      <c r="F333" s="14"/>
      <c r="G333" s="44">
        <v>173164</v>
      </c>
      <c r="H333" s="14"/>
      <c r="I333" s="1">
        <v>173164</v>
      </c>
    </row>
    <row r="334" spans="1:11" ht="18" customHeight="1" x14ac:dyDescent="0.25">
      <c r="A334" s="19"/>
      <c r="B334" s="20"/>
      <c r="C334" s="44"/>
      <c r="E334" s="45"/>
      <c r="F334" s="14"/>
      <c r="G334" s="44"/>
      <c r="H334" s="14"/>
      <c r="I334" s="1"/>
    </row>
    <row r="335" spans="1:11" ht="18" customHeight="1" x14ac:dyDescent="0.25">
      <c r="A335" s="17" t="s">
        <v>290</v>
      </c>
      <c r="B335" s="18" t="s">
        <v>295</v>
      </c>
      <c r="C335" s="40">
        <f>SUM(C336:C336)</f>
        <v>25760</v>
      </c>
      <c r="E335" s="41">
        <f>SUM(E336:E336)</f>
        <v>25760</v>
      </c>
      <c r="F335" s="14"/>
      <c r="G335" s="40">
        <f>SUM(G336:G336)</f>
        <v>25760</v>
      </c>
      <c r="H335" s="14"/>
      <c r="I335" s="42">
        <f>SUM(I336:I336)</f>
        <v>25760</v>
      </c>
    </row>
    <row r="336" spans="1:11" ht="21" customHeight="1" x14ac:dyDescent="0.25">
      <c r="A336" s="19" t="s">
        <v>136</v>
      </c>
      <c r="B336" s="20" t="s">
        <v>296</v>
      </c>
      <c r="C336" s="44">
        <v>25760</v>
      </c>
      <c r="E336" s="45">
        <v>25760</v>
      </c>
      <c r="F336" s="14"/>
      <c r="G336" s="44">
        <v>25760</v>
      </c>
      <c r="H336" s="14"/>
      <c r="I336" s="1">
        <v>25760</v>
      </c>
    </row>
    <row r="337" spans="1:10" x14ac:dyDescent="0.25">
      <c r="A337" s="19"/>
      <c r="B337" s="20"/>
      <c r="C337" s="44"/>
      <c r="E337" s="45"/>
      <c r="F337" s="14"/>
      <c r="G337" s="44"/>
      <c r="H337" s="14"/>
      <c r="I337" s="1"/>
    </row>
    <row r="338" spans="1:10" ht="20.25" customHeight="1" x14ac:dyDescent="0.25">
      <c r="A338" s="17" t="s">
        <v>299</v>
      </c>
      <c r="B338" s="18" t="s">
        <v>297</v>
      </c>
      <c r="C338" s="66">
        <f>SUM(C339:C341)</f>
        <v>123300</v>
      </c>
      <c r="E338" s="66">
        <f>SUM(E339:E341)</f>
        <v>126000</v>
      </c>
      <c r="F338" s="14"/>
      <c r="G338" s="67">
        <f>SUM(G339:G341)</f>
        <v>126000</v>
      </c>
      <c r="H338" s="14"/>
      <c r="I338" s="68">
        <f>SUM(I339:I341)</f>
        <v>126000</v>
      </c>
    </row>
    <row r="339" spans="1:10" ht="18" customHeight="1" x14ac:dyDescent="0.25">
      <c r="A339" s="19" t="s">
        <v>136</v>
      </c>
      <c r="B339" s="20" t="s">
        <v>298</v>
      </c>
      <c r="C339" s="44">
        <v>117000</v>
      </c>
      <c r="D339" s="10">
        <v>2700</v>
      </c>
      <c r="E339" s="45">
        <f>C339+D339</f>
        <v>119700</v>
      </c>
      <c r="F339" s="14"/>
      <c r="G339" s="44">
        <f>E339+F339</f>
        <v>119700</v>
      </c>
      <c r="H339" s="14"/>
      <c r="I339" s="1">
        <f>G339+H339</f>
        <v>119700</v>
      </c>
    </row>
    <row r="340" spans="1:10" ht="17.25" customHeight="1" x14ac:dyDescent="0.25">
      <c r="A340" s="19" t="s">
        <v>182</v>
      </c>
      <c r="B340" s="20" t="s">
        <v>300</v>
      </c>
      <c r="C340" s="44">
        <v>6000</v>
      </c>
      <c r="E340" s="45">
        <v>6000</v>
      </c>
      <c r="F340" s="14"/>
      <c r="G340" s="44">
        <v>6000</v>
      </c>
      <c r="H340" s="14"/>
      <c r="I340" s="1">
        <v>6000</v>
      </c>
    </row>
    <row r="341" spans="1:10" ht="20.25" customHeight="1" x14ac:dyDescent="0.25">
      <c r="A341" s="19" t="s">
        <v>182</v>
      </c>
      <c r="B341" s="20" t="s">
        <v>301</v>
      </c>
      <c r="C341" s="44">
        <v>300</v>
      </c>
      <c r="E341" s="45">
        <v>300</v>
      </c>
      <c r="F341" s="14"/>
      <c r="G341" s="44">
        <v>300</v>
      </c>
      <c r="H341" s="14"/>
      <c r="I341" s="1">
        <v>300</v>
      </c>
    </row>
    <row r="342" spans="1:10" ht="18" customHeight="1" x14ac:dyDescent="0.25">
      <c r="A342" s="19"/>
      <c r="B342" s="20"/>
      <c r="C342" s="44"/>
      <c r="E342" s="45"/>
      <c r="F342" s="14"/>
      <c r="G342" s="44"/>
      <c r="H342" s="14"/>
      <c r="I342" s="1"/>
    </row>
    <row r="343" spans="1:10" ht="24" customHeight="1" x14ac:dyDescent="0.25">
      <c r="A343" s="47" t="s">
        <v>304</v>
      </c>
      <c r="B343" s="18" t="s">
        <v>302</v>
      </c>
      <c r="C343" s="40">
        <f>SUM(C344:C345)</f>
        <v>197060</v>
      </c>
      <c r="E343" s="41">
        <f>SUM(E344:E345)</f>
        <v>197060</v>
      </c>
      <c r="F343" s="14"/>
      <c r="G343" s="40">
        <f>SUM(G344:G345)</f>
        <v>197060</v>
      </c>
      <c r="H343" s="14"/>
      <c r="I343" s="42">
        <f>SUM(I344:I345)</f>
        <v>197060</v>
      </c>
    </row>
    <row r="344" spans="1:10" ht="18.75" customHeight="1" x14ac:dyDescent="0.25">
      <c r="A344" s="19" t="s">
        <v>136</v>
      </c>
      <c r="B344" s="20" t="s">
        <v>303</v>
      </c>
      <c r="C344" s="44">
        <v>125670</v>
      </c>
      <c r="E344" s="45">
        <v>125670</v>
      </c>
      <c r="F344" s="14"/>
      <c r="G344" s="44">
        <v>125670</v>
      </c>
      <c r="H344" s="14"/>
      <c r="I344" s="1">
        <v>125670</v>
      </c>
    </row>
    <row r="345" spans="1:10" ht="20.25" customHeight="1" x14ac:dyDescent="0.25">
      <c r="A345" s="19" t="s">
        <v>136</v>
      </c>
      <c r="B345" s="20" t="s">
        <v>305</v>
      </c>
      <c r="C345" s="44">
        <v>71390</v>
      </c>
      <c r="E345" s="45">
        <v>71390</v>
      </c>
      <c r="F345" s="14"/>
      <c r="G345" s="44">
        <v>71390</v>
      </c>
      <c r="H345" s="14"/>
      <c r="I345" s="1">
        <v>71390</v>
      </c>
    </row>
    <row r="346" spans="1:10" ht="16.5" customHeight="1" x14ac:dyDescent="0.25">
      <c r="A346" s="19"/>
      <c r="B346" s="20"/>
      <c r="C346" s="44"/>
      <c r="E346" s="45"/>
      <c r="F346" s="14"/>
      <c r="G346" s="44"/>
      <c r="H346" s="14"/>
      <c r="I346" s="1"/>
    </row>
    <row r="347" spans="1:10" ht="21" customHeight="1" x14ac:dyDescent="0.25">
      <c r="A347" s="17" t="s">
        <v>307</v>
      </c>
      <c r="B347" s="18" t="s">
        <v>306</v>
      </c>
      <c r="C347" s="40">
        <f>C348+C349+C350</f>
        <v>426960</v>
      </c>
      <c r="E347" s="41">
        <f>E348+E349+E350</f>
        <v>426960</v>
      </c>
      <c r="F347" s="14"/>
      <c r="G347" s="40">
        <f>G348+G349+G350</f>
        <v>426960</v>
      </c>
      <c r="H347" s="14"/>
      <c r="I347" s="42">
        <f>I348+I349+I350</f>
        <v>426960</v>
      </c>
    </row>
    <row r="348" spans="1:10" ht="18" customHeight="1" x14ac:dyDescent="0.25">
      <c r="A348" s="19">
        <v>637005</v>
      </c>
      <c r="B348" s="20" t="s">
        <v>308</v>
      </c>
      <c r="C348" s="44">
        <v>600</v>
      </c>
      <c r="E348" s="45">
        <v>600</v>
      </c>
      <c r="F348" s="14"/>
      <c r="G348" s="44">
        <v>600</v>
      </c>
      <c r="H348" s="14"/>
      <c r="I348" s="1">
        <v>600</v>
      </c>
    </row>
    <row r="349" spans="1:10" ht="21" customHeight="1" x14ac:dyDescent="0.25">
      <c r="A349" s="19" t="s">
        <v>136</v>
      </c>
      <c r="B349" s="20" t="s">
        <v>309</v>
      </c>
      <c r="C349" s="44">
        <v>171000</v>
      </c>
      <c r="E349" s="45">
        <v>171000</v>
      </c>
      <c r="F349" s="14"/>
      <c r="G349" s="44">
        <v>171000</v>
      </c>
      <c r="H349" s="14"/>
      <c r="I349" s="1">
        <v>171000</v>
      </c>
      <c r="J349" s="65">
        <v>-11914</v>
      </c>
    </row>
    <row r="350" spans="1:10" x14ac:dyDescent="0.25">
      <c r="A350" s="19" t="s">
        <v>136</v>
      </c>
      <c r="B350" s="20" t="s">
        <v>65</v>
      </c>
      <c r="C350" s="44">
        <v>255360</v>
      </c>
      <c r="E350" s="45">
        <v>255360</v>
      </c>
      <c r="F350" s="14"/>
      <c r="G350" s="44">
        <v>255360</v>
      </c>
      <c r="H350" s="14"/>
      <c r="I350" s="1">
        <v>255360</v>
      </c>
    </row>
    <row r="351" spans="1:10" ht="17.25" customHeight="1" x14ac:dyDescent="0.25">
      <c r="A351" s="19"/>
      <c r="B351" s="20"/>
      <c r="C351" s="40"/>
      <c r="E351" s="41"/>
      <c r="F351" s="14"/>
      <c r="G351" s="40"/>
      <c r="H351" s="14"/>
      <c r="I351" s="42"/>
    </row>
    <row r="352" spans="1:10" ht="22.5" customHeight="1" x14ac:dyDescent="0.25">
      <c r="A352" s="130" t="s">
        <v>311</v>
      </c>
      <c r="B352" s="131" t="s">
        <v>310</v>
      </c>
      <c r="C352" s="132">
        <f>SUM(C353:C354)</f>
        <v>2000</v>
      </c>
      <c r="D352" s="133"/>
      <c r="E352" s="41">
        <f>SUM(E353:E354)</f>
        <v>2000</v>
      </c>
      <c r="F352" s="14"/>
      <c r="G352" s="40">
        <f>SUM(G353:G354)</f>
        <v>2000</v>
      </c>
      <c r="H352" s="14"/>
      <c r="I352" s="42">
        <f>SUM(I353:I354)</f>
        <v>2000</v>
      </c>
    </row>
    <row r="353" spans="1:11" ht="18" customHeight="1" x14ac:dyDescent="0.25">
      <c r="A353" s="134" t="s">
        <v>136</v>
      </c>
      <c r="B353" s="135" t="s">
        <v>312</v>
      </c>
      <c r="C353" s="136">
        <v>1000</v>
      </c>
      <c r="D353" s="133"/>
      <c r="E353" s="45">
        <v>1000</v>
      </c>
      <c r="F353" s="14"/>
      <c r="G353" s="44">
        <v>1000</v>
      </c>
      <c r="H353" s="14"/>
      <c r="I353" s="1">
        <v>1000</v>
      </c>
    </row>
    <row r="354" spans="1:11" ht="19.5" customHeight="1" x14ac:dyDescent="0.25">
      <c r="A354" s="134" t="s">
        <v>136</v>
      </c>
      <c r="B354" s="135" t="s">
        <v>313</v>
      </c>
      <c r="C354" s="136">
        <v>1000</v>
      </c>
      <c r="D354" s="133"/>
      <c r="E354" s="45">
        <v>1000</v>
      </c>
      <c r="F354" s="14"/>
      <c r="G354" s="44">
        <v>1000</v>
      </c>
      <c r="H354" s="14"/>
      <c r="I354" s="1">
        <v>1000</v>
      </c>
    </row>
    <row r="355" spans="1:11" ht="18.75" customHeight="1" x14ac:dyDescent="0.25">
      <c r="A355" s="134"/>
      <c r="B355" s="135"/>
      <c r="C355" s="136"/>
      <c r="D355" s="133"/>
      <c r="E355" s="45"/>
      <c r="F355" s="14"/>
      <c r="G355" s="44"/>
      <c r="H355" s="14"/>
      <c r="I355" s="1"/>
    </row>
    <row r="356" spans="1:11" ht="22.5" customHeight="1" x14ac:dyDescent="0.25">
      <c r="A356" s="130" t="s">
        <v>315</v>
      </c>
      <c r="B356" s="131" t="s">
        <v>314</v>
      </c>
      <c r="C356" s="132">
        <f>SUM(C357:C362)</f>
        <v>12920</v>
      </c>
      <c r="D356" s="133"/>
      <c r="E356" s="41">
        <f>SUM(E357:E362)</f>
        <v>12920</v>
      </c>
      <c r="F356" s="14"/>
      <c r="G356" s="40">
        <f>SUM(G357:G362)</f>
        <v>12920</v>
      </c>
      <c r="H356" s="14"/>
      <c r="I356" s="42">
        <f>SUM(I357:I362)</f>
        <v>12920</v>
      </c>
    </row>
    <row r="357" spans="1:11" ht="21" customHeight="1" x14ac:dyDescent="0.25">
      <c r="A357" s="134" t="s">
        <v>84</v>
      </c>
      <c r="B357" s="135" t="s">
        <v>316</v>
      </c>
      <c r="C357" s="136">
        <v>3000</v>
      </c>
      <c r="D357" s="133"/>
      <c r="E357" s="45">
        <v>3000</v>
      </c>
      <c r="F357" s="14"/>
      <c r="G357" s="44">
        <v>3000</v>
      </c>
      <c r="H357" s="14"/>
      <c r="I357" s="1">
        <v>3000</v>
      </c>
    </row>
    <row r="358" spans="1:11" ht="18" customHeight="1" x14ac:dyDescent="0.25">
      <c r="A358" s="134" t="s">
        <v>84</v>
      </c>
      <c r="B358" s="135" t="s">
        <v>317</v>
      </c>
      <c r="C358" s="136">
        <v>3600</v>
      </c>
      <c r="D358" s="133"/>
      <c r="E358" s="45">
        <v>3600</v>
      </c>
      <c r="F358" s="14"/>
      <c r="G358" s="44">
        <v>3600</v>
      </c>
      <c r="H358" s="14"/>
      <c r="I358" s="1">
        <v>3600</v>
      </c>
    </row>
    <row r="359" spans="1:11" ht="16.5" customHeight="1" x14ac:dyDescent="0.25">
      <c r="A359" s="134" t="s">
        <v>84</v>
      </c>
      <c r="B359" s="135" t="s">
        <v>318</v>
      </c>
      <c r="C359" s="136">
        <v>2200</v>
      </c>
      <c r="D359" s="133"/>
      <c r="E359" s="45">
        <v>2200</v>
      </c>
      <c r="F359" s="14"/>
      <c r="G359" s="44">
        <v>2200</v>
      </c>
      <c r="H359" s="14"/>
      <c r="I359" s="1">
        <v>2200</v>
      </c>
    </row>
    <row r="360" spans="1:11" ht="18.75" customHeight="1" x14ac:dyDescent="0.25">
      <c r="A360" s="134" t="s">
        <v>84</v>
      </c>
      <c r="B360" s="135" t="s">
        <v>319</v>
      </c>
      <c r="C360" s="136">
        <v>3200</v>
      </c>
      <c r="D360" s="133"/>
      <c r="E360" s="45">
        <v>3200</v>
      </c>
      <c r="F360" s="14"/>
      <c r="G360" s="44">
        <v>3200</v>
      </c>
      <c r="H360" s="14"/>
      <c r="I360" s="1">
        <v>3200</v>
      </c>
    </row>
    <row r="361" spans="1:11" x14ac:dyDescent="0.25">
      <c r="A361" s="134" t="s">
        <v>84</v>
      </c>
      <c r="B361" s="135" t="s">
        <v>320</v>
      </c>
      <c r="C361" s="136">
        <v>130</v>
      </c>
      <c r="D361" s="133"/>
      <c r="E361" s="45">
        <v>130</v>
      </c>
      <c r="F361" s="14"/>
      <c r="G361" s="44">
        <v>130</v>
      </c>
      <c r="H361" s="14"/>
      <c r="I361" s="1">
        <v>130</v>
      </c>
    </row>
    <row r="362" spans="1:11" x14ac:dyDescent="0.25">
      <c r="A362" s="134" t="s">
        <v>136</v>
      </c>
      <c r="B362" s="135" t="s">
        <v>321</v>
      </c>
      <c r="C362" s="136">
        <v>790</v>
      </c>
      <c r="D362" s="133"/>
      <c r="E362" s="45">
        <v>790</v>
      </c>
      <c r="F362" s="14"/>
      <c r="G362" s="44">
        <v>790</v>
      </c>
      <c r="H362" s="14"/>
      <c r="I362" s="1">
        <v>790</v>
      </c>
    </row>
    <row r="363" spans="1:11" ht="16.5" customHeight="1" thickBot="1" x14ac:dyDescent="0.3">
      <c r="A363" s="137"/>
      <c r="B363" s="138"/>
      <c r="C363" s="139"/>
      <c r="D363" s="133"/>
      <c r="E363" s="70"/>
      <c r="F363" s="14"/>
      <c r="G363" s="69"/>
      <c r="H363" s="14"/>
      <c r="I363" s="71"/>
    </row>
    <row r="364" spans="1:11" ht="24" customHeight="1" thickTop="1" x14ac:dyDescent="0.25">
      <c r="A364" s="140"/>
      <c r="B364" s="141" t="s">
        <v>322</v>
      </c>
      <c r="C364" s="142">
        <f>C95+C153+C158+C161+C166+C171+C174+C177+C189+C191+C195+C202+C205+C211+C222+C228+C232+C243+C248+C251+C287+C298+C326+C329+C335+C338+C352++C343+C356+C284+C347</f>
        <v>5861165</v>
      </c>
      <c r="D364" s="133"/>
      <c r="E364" s="73">
        <f>E95+E153+E158+E161+E166+E171+E174+E177+E189+E191+E195+E202+E205+E211+E222+E228+E232+E243+E248+E251+E287+E298+E326+E329+E335+E338+E352++E343+E356+E284+E347</f>
        <v>5861165</v>
      </c>
      <c r="F364" s="14"/>
      <c r="G364" s="72">
        <f>G95+G153+G158+G161+G166+G171+G174+G177+G189+G191+G195+G202+G205+G211+G222+G228+G232+G243+G248+G251+G287+G298+G326+G329+G335+G338+G352++G343+G356+G284+G347</f>
        <v>5861165</v>
      </c>
      <c r="H364" s="14"/>
      <c r="I364" s="74">
        <f>I95+I153+I158+I161+I166+I171+I174+I177+I189+I191+I195+I202+I205+I211+I222+I228+I232+I243+I248+I251+I287+I298+I326+I329+I335+I338+I352++I343+I356+I284+I347</f>
        <v>5804522</v>
      </c>
      <c r="K364" s="43"/>
    </row>
    <row r="365" spans="1:11" ht="18" customHeight="1" x14ac:dyDescent="0.25">
      <c r="A365" s="143"/>
      <c r="B365" s="131"/>
      <c r="C365" s="136"/>
      <c r="D365" s="133"/>
      <c r="E365" s="45"/>
      <c r="F365" s="14"/>
      <c r="G365" s="44"/>
      <c r="H365" s="14"/>
      <c r="I365" s="1"/>
    </row>
    <row r="366" spans="1:11" x14ac:dyDescent="0.25">
      <c r="A366" s="143" t="s">
        <v>323</v>
      </c>
      <c r="B366" s="131"/>
      <c r="C366" s="136"/>
      <c r="D366" s="133"/>
      <c r="E366" s="45"/>
      <c r="F366" s="14"/>
      <c r="G366" s="44"/>
      <c r="H366" s="14"/>
      <c r="I366" s="1"/>
    </row>
    <row r="367" spans="1:11" x14ac:dyDescent="0.25">
      <c r="A367" s="143"/>
      <c r="B367" s="131"/>
      <c r="C367" s="136"/>
      <c r="D367" s="133"/>
      <c r="E367" s="45"/>
      <c r="F367" s="14"/>
      <c r="G367" s="44"/>
      <c r="H367" s="14"/>
      <c r="I367" s="1"/>
    </row>
    <row r="368" spans="1:11" x14ac:dyDescent="0.25">
      <c r="A368" s="130" t="s">
        <v>324</v>
      </c>
      <c r="B368" s="131" t="s">
        <v>325</v>
      </c>
      <c r="C368" s="132">
        <f>SUM(C369:C370)</f>
        <v>228000</v>
      </c>
      <c r="D368" s="133"/>
      <c r="E368" s="41">
        <f>SUM(E369:E370)</f>
        <v>228000</v>
      </c>
      <c r="F368" s="14"/>
      <c r="G368" s="40">
        <f>SUM(G369:G370)</f>
        <v>228000</v>
      </c>
      <c r="H368" s="14"/>
      <c r="I368" s="42">
        <f>SUM(I369:I371)</f>
        <v>72000</v>
      </c>
    </row>
    <row r="369" spans="1:9" ht="18.75" customHeight="1" x14ac:dyDescent="0.25">
      <c r="A369" s="134" t="s">
        <v>326</v>
      </c>
      <c r="B369" s="135" t="s">
        <v>327</v>
      </c>
      <c r="C369" s="136">
        <v>2000</v>
      </c>
      <c r="D369" s="133"/>
      <c r="E369" s="45">
        <v>2000</v>
      </c>
      <c r="F369" s="14"/>
      <c r="G369" s="44">
        <v>2000</v>
      </c>
      <c r="H369" s="14"/>
      <c r="I369" s="1">
        <v>2000</v>
      </c>
    </row>
    <row r="370" spans="1:9" ht="15.75" customHeight="1" x14ac:dyDescent="0.25">
      <c r="A370" s="19" t="s">
        <v>326</v>
      </c>
      <c r="B370" s="20" t="s">
        <v>328</v>
      </c>
      <c r="C370" s="44">
        <v>226000</v>
      </c>
      <c r="E370" s="45">
        <v>226000</v>
      </c>
      <c r="F370" s="14"/>
      <c r="G370" s="44">
        <v>226000</v>
      </c>
      <c r="H370" s="14"/>
      <c r="I370" s="1">
        <v>0</v>
      </c>
    </row>
    <row r="371" spans="1:9" x14ac:dyDescent="0.25">
      <c r="A371" s="19" t="s">
        <v>326</v>
      </c>
      <c r="B371" s="20" t="s">
        <v>400</v>
      </c>
      <c r="C371" s="44"/>
      <c r="E371" s="45"/>
      <c r="F371" s="14"/>
      <c r="G371" s="44"/>
      <c r="H371" s="10">
        <v>70000</v>
      </c>
      <c r="I371" s="1">
        <f>H371</f>
        <v>70000</v>
      </c>
    </row>
    <row r="372" spans="1:9" x14ac:dyDescent="0.25">
      <c r="A372" s="19"/>
      <c r="B372" s="20"/>
      <c r="C372" s="44"/>
      <c r="E372" s="45"/>
      <c r="F372" s="14"/>
      <c r="G372" s="44"/>
      <c r="H372" s="14"/>
      <c r="I372" s="1"/>
    </row>
    <row r="373" spans="1:9" x14ac:dyDescent="0.25">
      <c r="A373" s="76" t="s">
        <v>329</v>
      </c>
      <c r="B373" s="18" t="s">
        <v>330</v>
      </c>
      <c r="C373" s="13">
        <f>SUM(C374:C379)</f>
        <v>603539</v>
      </c>
      <c r="E373" s="15">
        <f>SUM(E374:E379)</f>
        <v>603539</v>
      </c>
      <c r="F373" s="14"/>
      <c r="G373" s="13">
        <f>SUM(G374:G379)</f>
        <v>603539</v>
      </c>
      <c r="H373" s="14"/>
      <c r="I373" s="16">
        <f>SUM(I374:I379)</f>
        <v>613539</v>
      </c>
    </row>
    <row r="374" spans="1:9" ht="19.5" customHeight="1" x14ac:dyDescent="0.25">
      <c r="A374" s="52" t="s">
        <v>326</v>
      </c>
      <c r="B374" s="20" t="s">
        <v>331</v>
      </c>
      <c r="C374" s="44">
        <v>300000</v>
      </c>
      <c r="E374" s="45">
        <v>300000</v>
      </c>
      <c r="F374" s="14"/>
      <c r="G374" s="44">
        <v>300000</v>
      </c>
      <c r="H374" s="14"/>
      <c r="I374" s="1">
        <v>300000</v>
      </c>
    </row>
    <row r="375" spans="1:9" ht="19.5" customHeight="1" x14ac:dyDescent="0.25">
      <c r="A375" s="52" t="s">
        <v>326</v>
      </c>
      <c r="B375" s="20" t="s">
        <v>332</v>
      </c>
      <c r="C375" s="44">
        <v>170000</v>
      </c>
      <c r="E375" s="45">
        <v>170000</v>
      </c>
      <c r="F375" s="14"/>
      <c r="G375" s="44">
        <v>170000</v>
      </c>
      <c r="H375" s="14"/>
      <c r="I375" s="1">
        <v>170000</v>
      </c>
    </row>
    <row r="376" spans="1:9" ht="19.5" customHeight="1" x14ac:dyDescent="0.25">
      <c r="A376" s="52" t="s">
        <v>326</v>
      </c>
      <c r="B376" s="20" t="s">
        <v>333</v>
      </c>
      <c r="C376" s="44">
        <v>30000</v>
      </c>
      <c r="E376" s="45">
        <v>30000</v>
      </c>
      <c r="F376" s="14"/>
      <c r="G376" s="44">
        <v>30000</v>
      </c>
      <c r="H376" s="14"/>
      <c r="I376" s="1">
        <v>30000</v>
      </c>
    </row>
    <row r="377" spans="1:9" ht="16.5" customHeight="1" x14ac:dyDescent="0.25">
      <c r="A377" s="52" t="s">
        <v>326</v>
      </c>
      <c r="B377" s="20" t="s">
        <v>334</v>
      </c>
      <c r="C377" s="44">
        <v>3000</v>
      </c>
      <c r="E377" s="45">
        <v>3000</v>
      </c>
      <c r="F377" s="14"/>
      <c r="G377" s="44">
        <v>3000</v>
      </c>
      <c r="H377" s="14"/>
      <c r="I377" s="1">
        <v>3000</v>
      </c>
    </row>
    <row r="378" spans="1:9" ht="16.5" customHeight="1" x14ac:dyDescent="0.25">
      <c r="A378" s="77" t="s">
        <v>326</v>
      </c>
      <c r="B378" s="39" t="s">
        <v>335</v>
      </c>
      <c r="C378" s="44">
        <v>50239</v>
      </c>
      <c r="E378" s="45">
        <v>50239</v>
      </c>
      <c r="F378" s="14"/>
      <c r="G378" s="44">
        <v>50239</v>
      </c>
      <c r="H378" s="10">
        <v>10000</v>
      </c>
      <c r="I378" s="1">
        <f>H378+G378</f>
        <v>60239</v>
      </c>
    </row>
    <row r="379" spans="1:9" ht="16.5" customHeight="1" x14ac:dyDescent="0.25">
      <c r="A379" s="38" t="s">
        <v>326</v>
      </c>
      <c r="B379" s="39" t="s">
        <v>336</v>
      </c>
      <c r="C379" s="44">
        <v>50300</v>
      </c>
      <c r="E379" s="45">
        <v>50300</v>
      </c>
      <c r="F379" s="14"/>
      <c r="G379" s="44">
        <v>50300</v>
      </c>
      <c r="H379" s="14"/>
      <c r="I379" s="1">
        <v>50300</v>
      </c>
    </row>
    <row r="380" spans="1:9" x14ac:dyDescent="0.25">
      <c r="A380" s="19"/>
      <c r="B380" s="20"/>
      <c r="C380" s="44"/>
      <c r="E380" s="45"/>
      <c r="F380" s="14"/>
      <c r="G380" s="44"/>
      <c r="H380" s="14"/>
      <c r="I380" s="1"/>
    </row>
    <row r="381" spans="1:9" x14ac:dyDescent="0.25">
      <c r="A381" s="17" t="s">
        <v>189</v>
      </c>
      <c r="B381" s="18" t="s">
        <v>190</v>
      </c>
      <c r="C381" s="40">
        <f>SUM(C382:C391)</f>
        <v>132466</v>
      </c>
      <c r="E381" s="41">
        <f>SUM(E382:E391)</f>
        <v>212506</v>
      </c>
      <c r="F381" s="14"/>
      <c r="G381" s="40">
        <f>SUM(G382:G391)</f>
        <v>212506</v>
      </c>
      <c r="H381" s="14"/>
      <c r="I381" s="42">
        <f>SUM(I382:I391)</f>
        <v>215406</v>
      </c>
    </row>
    <row r="382" spans="1:9" ht="18" customHeight="1" x14ac:dyDescent="0.25">
      <c r="A382" s="19" t="s">
        <v>326</v>
      </c>
      <c r="B382" s="20" t="s">
        <v>338</v>
      </c>
      <c r="C382" s="44">
        <v>9966</v>
      </c>
      <c r="E382" s="45">
        <v>9966</v>
      </c>
      <c r="F382" s="14"/>
      <c r="G382" s="44">
        <v>9966</v>
      </c>
      <c r="H382" s="14"/>
      <c r="I382" s="1">
        <v>9966</v>
      </c>
    </row>
    <row r="383" spans="1:9" ht="16.5" customHeight="1" x14ac:dyDescent="0.25">
      <c r="A383" s="19" t="s">
        <v>326</v>
      </c>
      <c r="B383" s="20" t="s">
        <v>339</v>
      </c>
      <c r="C383" s="44">
        <v>10000</v>
      </c>
      <c r="E383" s="45">
        <v>10000</v>
      </c>
      <c r="F383" s="14"/>
      <c r="G383" s="44">
        <v>10000</v>
      </c>
      <c r="H383" s="14"/>
      <c r="I383" s="1">
        <v>10000</v>
      </c>
    </row>
    <row r="384" spans="1:9" x14ac:dyDescent="0.25">
      <c r="A384" s="19" t="s">
        <v>326</v>
      </c>
      <c r="B384" s="30" t="s">
        <v>340</v>
      </c>
      <c r="C384" s="21">
        <v>3500</v>
      </c>
      <c r="E384" s="22">
        <v>3500</v>
      </c>
      <c r="F384" s="14"/>
      <c r="G384" s="21">
        <v>3500</v>
      </c>
      <c r="H384" s="14"/>
      <c r="I384" s="23">
        <v>3500</v>
      </c>
    </row>
    <row r="385" spans="1:9" ht="17.25" customHeight="1" x14ac:dyDescent="0.25">
      <c r="A385" s="19" t="s">
        <v>341</v>
      </c>
      <c r="B385" s="20" t="s">
        <v>342</v>
      </c>
      <c r="C385" s="21">
        <v>15000</v>
      </c>
      <c r="E385" s="22">
        <v>15000</v>
      </c>
      <c r="F385" s="14"/>
      <c r="G385" s="21">
        <v>15000</v>
      </c>
      <c r="H385" s="10">
        <v>-15000</v>
      </c>
      <c r="I385" s="23">
        <f>H385+G385</f>
        <v>0</v>
      </c>
    </row>
    <row r="386" spans="1:9" ht="16.5" customHeight="1" x14ac:dyDescent="0.25">
      <c r="A386" s="19" t="s">
        <v>341</v>
      </c>
      <c r="B386" s="20" t="s">
        <v>343</v>
      </c>
      <c r="C386" s="21">
        <v>14000</v>
      </c>
      <c r="E386" s="22">
        <v>14000</v>
      </c>
      <c r="F386" s="14"/>
      <c r="G386" s="21">
        <v>14000</v>
      </c>
      <c r="H386" s="10">
        <v>-14000</v>
      </c>
      <c r="I386" s="23">
        <f>H386+G386</f>
        <v>0</v>
      </c>
    </row>
    <row r="387" spans="1:9" ht="16.5" customHeight="1" x14ac:dyDescent="0.25">
      <c r="A387" s="19" t="s">
        <v>341</v>
      </c>
      <c r="B387" s="20" t="s">
        <v>394</v>
      </c>
      <c r="E387" s="22"/>
      <c r="F387" s="14"/>
      <c r="G387" s="21"/>
      <c r="H387" s="10">
        <v>29000</v>
      </c>
      <c r="I387" s="23">
        <f>H387</f>
        <v>29000</v>
      </c>
    </row>
    <row r="388" spans="1:9" ht="19.5" customHeight="1" x14ac:dyDescent="0.25">
      <c r="A388" s="19" t="s">
        <v>326</v>
      </c>
      <c r="B388" s="39" t="s">
        <v>344</v>
      </c>
      <c r="C388" s="21">
        <v>10000</v>
      </c>
      <c r="E388" s="22">
        <v>10000</v>
      </c>
      <c r="F388" s="14"/>
      <c r="G388" s="21">
        <v>10000</v>
      </c>
      <c r="H388" s="14"/>
      <c r="I388" s="23">
        <v>10000</v>
      </c>
    </row>
    <row r="389" spans="1:9" ht="16.5" customHeight="1" x14ac:dyDescent="0.25">
      <c r="A389" s="19" t="s">
        <v>326</v>
      </c>
      <c r="B389" s="30" t="s">
        <v>345</v>
      </c>
      <c r="C389" s="44">
        <v>10000</v>
      </c>
      <c r="E389" s="45">
        <v>10000</v>
      </c>
      <c r="F389" s="14"/>
      <c r="G389" s="44">
        <v>10000</v>
      </c>
      <c r="H389" s="14"/>
      <c r="I389" s="1">
        <v>10000</v>
      </c>
    </row>
    <row r="390" spans="1:9" ht="16.5" customHeight="1" x14ac:dyDescent="0.25">
      <c r="A390" s="19" t="s">
        <v>326</v>
      </c>
      <c r="B390" s="39" t="s">
        <v>402</v>
      </c>
      <c r="C390" s="44"/>
      <c r="D390" s="10">
        <v>80040</v>
      </c>
      <c r="E390" s="45">
        <v>80040</v>
      </c>
      <c r="F390" s="14"/>
      <c r="G390" s="44">
        <v>80040</v>
      </c>
      <c r="H390" s="10">
        <v>2900</v>
      </c>
      <c r="I390" s="1">
        <f>H390+G390</f>
        <v>82940</v>
      </c>
    </row>
    <row r="391" spans="1:9" ht="16.5" customHeight="1" x14ac:dyDescent="0.25">
      <c r="A391" s="19" t="s">
        <v>326</v>
      </c>
      <c r="B391" s="30" t="s">
        <v>346</v>
      </c>
      <c r="C391" s="44">
        <v>60000</v>
      </c>
      <c r="E391" s="45">
        <v>60000</v>
      </c>
      <c r="F391" s="14"/>
      <c r="G391" s="44">
        <v>60000</v>
      </c>
      <c r="H391" s="14"/>
      <c r="I391" s="1">
        <v>60000</v>
      </c>
    </row>
    <row r="392" spans="1:9" ht="16.5" customHeight="1" x14ac:dyDescent="0.25">
      <c r="A392" s="19"/>
      <c r="B392" s="78"/>
      <c r="C392" s="40"/>
      <c r="E392" s="41"/>
      <c r="F392" s="14"/>
      <c r="G392" s="40"/>
      <c r="H392" s="14"/>
      <c r="I392" s="42"/>
    </row>
    <row r="393" spans="1:9" ht="16.5" customHeight="1" x14ac:dyDescent="0.25">
      <c r="A393" s="76" t="s">
        <v>347</v>
      </c>
      <c r="B393" s="18" t="s">
        <v>198</v>
      </c>
      <c r="C393" s="13">
        <f>SUM(C394:C394)</f>
        <v>10000</v>
      </c>
      <c r="E393" s="15">
        <f>SUM(E394:E394)</f>
        <v>10000</v>
      </c>
      <c r="F393" s="14"/>
      <c r="G393" s="13">
        <f>SUM(G394:G394)</f>
        <v>10000</v>
      </c>
      <c r="H393" s="14"/>
      <c r="I393" s="42">
        <f>SUM(I394:I394)</f>
        <v>10000</v>
      </c>
    </row>
    <row r="394" spans="1:9" ht="17.25" customHeight="1" x14ac:dyDescent="0.25">
      <c r="A394" s="19" t="s">
        <v>326</v>
      </c>
      <c r="B394" s="20" t="s">
        <v>348</v>
      </c>
      <c r="C394" s="44">
        <v>10000</v>
      </c>
      <c r="E394" s="45">
        <v>10000</v>
      </c>
      <c r="F394" s="14"/>
      <c r="G394" s="44">
        <v>10000</v>
      </c>
      <c r="H394" s="10"/>
      <c r="I394" s="1">
        <f>H394+G394</f>
        <v>10000</v>
      </c>
    </row>
    <row r="395" spans="1:9" ht="17.25" customHeight="1" x14ac:dyDescent="0.25">
      <c r="A395" s="19"/>
      <c r="B395" s="20"/>
      <c r="C395" s="44"/>
      <c r="E395" s="45"/>
      <c r="F395" s="14"/>
      <c r="G395" s="44"/>
      <c r="H395" s="10"/>
      <c r="I395" s="1"/>
    </row>
    <row r="396" spans="1:9" ht="17.25" customHeight="1" x14ac:dyDescent="0.25">
      <c r="A396" s="17" t="s">
        <v>215</v>
      </c>
      <c r="B396" s="18" t="s">
        <v>216</v>
      </c>
      <c r="C396" s="44"/>
      <c r="E396" s="45"/>
      <c r="F396" s="14"/>
      <c r="G396" s="44"/>
      <c r="H396" s="10"/>
      <c r="I396" s="42">
        <f>SUM(I397)</f>
        <v>84000</v>
      </c>
    </row>
    <row r="397" spans="1:9" ht="17.25" customHeight="1" x14ac:dyDescent="0.25">
      <c r="A397" s="19" t="s">
        <v>326</v>
      </c>
      <c r="B397" s="39" t="s">
        <v>399</v>
      </c>
      <c r="C397" s="44"/>
      <c r="E397" s="45"/>
      <c r="F397" s="14"/>
      <c r="G397" s="44"/>
      <c r="H397" s="10">
        <v>84000</v>
      </c>
      <c r="I397" s="1">
        <f>H397</f>
        <v>84000</v>
      </c>
    </row>
    <row r="398" spans="1:9" ht="17.25" customHeight="1" x14ac:dyDescent="0.25">
      <c r="A398" s="19"/>
      <c r="B398" s="20"/>
      <c r="C398" s="44"/>
      <c r="E398" s="45"/>
      <c r="F398" s="14"/>
      <c r="G398" s="44"/>
      <c r="H398" s="10"/>
      <c r="I398" s="1"/>
    </row>
    <row r="399" spans="1:9" ht="17.25" customHeight="1" x14ac:dyDescent="0.25">
      <c r="A399" s="17" t="s">
        <v>253</v>
      </c>
      <c r="B399" s="18" t="s">
        <v>254</v>
      </c>
      <c r="C399" s="44"/>
      <c r="E399" s="45"/>
      <c r="F399" s="14"/>
      <c r="G399" s="44"/>
      <c r="H399" s="10"/>
      <c r="I399" s="42">
        <f>SUM(I400:I400)</f>
        <v>55900</v>
      </c>
    </row>
    <row r="400" spans="1:9" ht="20.25" customHeight="1" x14ac:dyDescent="0.25">
      <c r="A400" s="38" t="s">
        <v>326</v>
      </c>
      <c r="B400" s="39" t="s">
        <v>398</v>
      </c>
      <c r="C400" s="44"/>
      <c r="E400" s="45"/>
      <c r="F400" s="14"/>
      <c r="G400" s="44"/>
      <c r="H400" s="10">
        <v>55900</v>
      </c>
      <c r="I400" s="1">
        <f>H400</f>
        <v>55900</v>
      </c>
    </row>
    <row r="401" spans="1:12" ht="20.25" customHeight="1" x14ac:dyDescent="0.25">
      <c r="A401" s="38"/>
      <c r="B401" s="39" t="s">
        <v>397</v>
      </c>
      <c r="C401" s="44"/>
      <c r="E401" s="45"/>
      <c r="F401" s="14"/>
      <c r="G401" s="44"/>
      <c r="H401" s="14"/>
      <c r="I401" s="1"/>
    </row>
    <row r="402" spans="1:12" ht="20.25" customHeight="1" x14ac:dyDescent="0.25">
      <c r="A402" s="38"/>
      <c r="B402" s="39"/>
      <c r="C402" s="44"/>
      <c r="E402" s="45"/>
      <c r="F402" s="14"/>
      <c r="G402" s="44"/>
      <c r="H402" s="14"/>
      <c r="I402" s="1"/>
    </row>
    <row r="403" spans="1:12" ht="23.25" customHeight="1" x14ac:dyDescent="0.25">
      <c r="A403" s="17" t="s">
        <v>260</v>
      </c>
      <c r="B403" s="18" t="s">
        <v>261</v>
      </c>
      <c r="C403" s="13">
        <f>SUM(C404:C405)</f>
        <v>222000</v>
      </c>
      <c r="E403" s="41">
        <f>SUM(E404:E405)</f>
        <v>222000</v>
      </c>
      <c r="F403" s="14"/>
      <c r="G403" s="40">
        <f>SUM(G404:G405)</f>
        <v>222000</v>
      </c>
      <c r="H403" s="14"/>
      <c r="I403" s="42">
        <f>SUM(I404:I405)</f>
        <v>212000</v>
      </c>
    </row>
    <row r="404" spans="1:12" ht="17.25" customHeight="1" x14ac:dyDescent="0.25">
      <c r="A404" s="38" t="s">
        <v>326</v>
      </c>
      <c r="B404" s="39" t="s">
        <v>349</v>
      </c>
      <c r="C404" s="44">
        <v>72000</v>
      </c>
      <c r="E404" s="45">
        <v>72000</v>
      </c>
      <c r="F404" s="14"/>
      <c r="G404" s="44">
        <v>72000</v>
      </c>
      <c r="H404" s="14"/>
      <c r="I404" s="1">
        <v>72000</v>
      </c>
    </row>
    <row r="405" spans="1:12" ht="20.25" customHeight="1" x14ac:dyDescent="0.25">
      <c r="A405" s="38" t="s">
        <v>326</v>
      </c>
      <c r="B405" s="39" t="s">
        <v>350</v>
      </c>
      <c r="C405" s="44">
        <v>150000</v>
      </c>
      <c r="E405" s="45">
        <v>150000</v>
      </c>
      <c r="F405" s="14"/>
      <c r="G405" s="44">
        <v>150000</v>
      </c>
      <c r="H405" s="10">
        <v>-10000</v>
      </c>
      <c r="I405" s="1">
        <f>H405+G405</f>
        <v>140000</v>
      </c>
    </row>
    <row r="406" spans="1:12" ht="20.25" customHeight="1" x14ac:dyDescent="0.25">
      <c r="A406" s="38"/>
      <c r="B406" s="39"/>
      <c r="C406" s="44"/>
      <c r="D406" s="10"/>
      <c r="E406" s="45"/>
      <c r="F406" s="14"/>
      <c r="G406" s="44"/>
      <c r="H406" s="14"/>
      <c r="I406" s="1"/>
    </row>
    <row r="407" spans="1:12" ht="20.25" customHeight="1" x14ac:dyDescent="0.25">
      <c r="A407" s="17" t="s">
        <v>290</v>
      </c>
      <c r="B407" s="18" t="s">
        <v>289</v>
      </c>
      <c r="C407" s="44"/>
      <c r="D407" s="10"/>
      <c r="E407" s="45"/>
      <c r="F407" s="14"/>
      <c r="G407" s="44"/>
      <c r="H407" s="14"/>
      <c r="I407" s="42">
        <f>SUM(I408)</f>
        <v>18000</v>
      </c>
    </row>
    <row r="408" spans="1:12" ht="20.25" customHeight="1" x14ac:dyDescent="0.25">
      <c r="A408" s="38" t="s">
        <v>326</v>
      </c>
      <c r="B408" s="39" t="s">
        <v>401</v>
      </c>
      <c r="C408" s="44"/>
      <c r="D408" s="10"/>
      <c r="E408" s="45"/>
      <c r="F408" s="14"/>
      <c r="G408" s="44"/>
      <c r="H408" s="10">
        <v>18000</v>
      </c>
      <c r="I408" s="1">
        <f>H408</f>
        <v>18000</v>
      </c>
    </row>
    <row r="409" spans="1:12" x14ac:dyDescent="0.25">
      <c r="A409" s="19"/>
      <c r="B409" s="20"/>
      <c r="C409" s="44"/>
      <c r="E409" s="45"/>
      <c r="F409" s="14"/>
      <c r="G409" s="44"/>
      <c r="H409" s="14"/>
      <c r="I409" s="1"/>
    </row>
    <row r="410" spans="1:12" ht="18" customHeight="1" x14ac:dyDescent="0.25">
      <c r="A410" s="76" t="s">
        <v>351</v>
      </c>
      <c r="B410" s="46" t="s">
        <v>352</v>
      </c>
      <c r="C410" s="27">
        <f>SUM(C411:C411)</f>
        <v>4400</v>
      </c>
      <c r="E410" s="28">
        <f>SUM(E411:E411)</f>
        <v>4400</v>
      </c>
      <c r="F410" s="14"/>
      <c r="G410" s="27">
        <f>SUM(G411:G411)</f>
        <v>4400</v>
      </c>
      <c r="H410" s="14"/>
      <c r="I410" s="29">
        <f>SUM(I411:I411)</f>
        <v>4400</v>
      </c>
    </row>
    <row r="411" spans="1:12" x14ac:dyDescent="0.25">
      <c r="A411" s="38" t="s">
        <v>337</v>
      </c>
      <c r="B411" s="78" t="s">
        <v>353</v>
      </c>
      <c r="C411" s="44">
        <v>4400</v>
      </c>
      <c r="E411" s="45">
        <v>4400</v>
      </c>
      <c r="F411" s="14"/>
      <c r="G411" s="44">
        <v>4400</v>
      </c>
      <c r="H411" s="14"/>
      <c r="I411" s="1">
        <v>4400</v>
      </c>
      <c r="J411" s="65">
        <v>11914</v>
      </c>
    </row>
    <row r="412" spans="1:12" ht="22.5" customHeight="1" x14ac:dyDescent="0.25">
      <c r="A412" s="38"/>
      <c r="B412" s="78"/>
      <c r="C412" s="40"/>
      <c r="E412" s="41"/>
      <c r="F412" s="14"/>
      <c r="G412" s="40"/>
      <c r="H412" s="14"/>
      <c r="I412" s="42"/>
    </row>
    <row r="413" spans="1:12" ht="24.75" customHeight="1" x14ac:dyDescent="0.25">
      <c r="A413" s="19"/>
      <c r="B413" s="18" t="s">
        <v>354</v>
      </c>
      <c r="C413" s="40">
        <f>C410+C403+C393+C381+C373+K400+C368</f>
        <v>1200405</v>
      </c>
      <c r="E413" s="41">
        <f>E410+E403+E393+E381+E373+M400+E368</f>
        <v>1280445</v>
      </c>
      <c r="F413" s="14"/>
      <c r="G413" s="40">
        <f>G410+G403+G393+G381+G373+O400+G368</f>
        <v>1280445</v>
      </c>
      <c r="H413" s="14"/>
      <c r="I413" s="42">
        <f>I410+I403+I393+I381+I373+Q400+I368+I407+I396+I399</f>
        <v>1285245</v>
      </c>
      <c r="L413" s="43"/>
    </row>
    <row r="414" spans="1:12" x14ac:dyDescent="0.25">
      <c r="A414" s="58"/>
      <c r="B414" s="75"/>
      <c r="C414" s="40"/>
      <c r="E414" s="41"/>
      <c r="F414" s="14"/>
      <c r="G414" s="40"/>
      <c r="H414" s="14"/>
      <c r="I414" s="42"/>
    </row>
    <row r="415" spans="1:12" ht="18" customHeight="1" x14ac:dyDescent="0.25">
      <c r="A415" s="79" t="s">
        <v>355</v>
      </c>
      <c r="B415" s="80"/>
      <c r="C415" s="81"/>
      <c r="E415" s="82"/>
      <c r="F415" s="14"/>
      <c r="G415" s="81"/>
      <c r="H415" s="14"/>
      <c r="I415" s="83"/>
    </row>
    <row r="416" spans="1:12" ht="19.5" customHeight="1" x14ac:dyDescent="0.25">
      <c r="A416" s="84"/>
      <c r="B416" s="85" t="s">
        <v>356</v>
      </c>
      <c r="C416" s="86">
        <f>C81</f>
        <v>5965875.3499999996</v>
      </c>
      <c r="E416" s="87">
        <f>E81</f>
        <v>5965875.3499999996</v>
      </c>
      <c r="F416" s="14"/>
      <c r="G416" s="86">
        <f>G81</f>
        <v>5965875.3499999996</v>
      </c>
      <c r="H416" s="14"/>
      <c r="I416" s="88">
        <f>I81</f>
        <v>5969632.3499999996</v>
      </c>
      <c r="K416" s="43"/>
    </row>
    <row r="417" spans="1:13" x14ac:dyDescent="0.25">
      <c r="A417" s="84"/>
      <c r="B417" s="85" t="s">
        <v>357</v>
      </c>
      <c r="C417" s="81">
        <f>C92</f>
        <v>838000</v>
      </c>
      <c r="E417" s="82">
        <f>E92</f>
        <v>838000</v>
      </c>
      <c r="F417" s="14"/>
      <c r="G417" s="81">
        <f>G92</f>
        <v>838000</v>
      </c>
      <c r="H417" s="14"/>
      <c r="I417" s="83">
        <f>I92</f>
        <v>618000</v>
      </c>
    </row>
    <row r="418" spans="1:13" ht="19.5" customHeight="1" x14ac:dyDescent="0.25">
      <c r="A418" s="84"/>
      <c r="B418" s="85" t="s">
        <v>358</v>
      </c>
      <c r="C418" s="81">
        <f>C364</f>
        <v>5861165</v>
      </c>
      <c r="E418" s="82">
        <f>E364</f>
        <v>5861165</v>
      </c>
      <c r="F418" s="14"/>
      <c r="G418" s="81">
        <f>G364</f>
        <v>5861165</v>
      </c>
      <c r="H418" s="14"/>
      <c r="I418" s="83">
        <f>I364</f>
        <v>5804522</v>
      </c>
      <c r="M418" s="43"/>
    </row>
    <row r="419" spans="1:13" ht="22.5" customHeight="1" x14ac:dyDescent="0.25">
      <c r="A419" s="84"/>
      <c r="B419" s="85" t="s">
        <v>359</v>
      </c>
      <c r="C419" s="81">
        <f>C413</f>
        <v>1200405</v>
      </c>
      <c r="E419" s="82">
        <f>E413</f>
        <v>1280445</v>
      </c>
      <c r="F419" s="14"/>
      <c r="G419" s="81">
        <f>G413</f>
        <v>1280445</v>
      </c>
      <c r="H419" s="14"/>
      <c r="I419" s="83">
        <f>I413</f>
        <v>1285245</v>
      </c>
    </row>
    <row r="420" spans="1:13" ht="18.75" customHeight="1" x14ac:dyDescent="0.25">
      <c r="A420" s="89"/>
      <c r="B420" s="85" t="s">
        <v>360</v>
      </c>
      <c r="C420" s="86">
        <f>C416+C417-C418-C419</f>
        <v>-257694.65000000037</v>
      </c>
      <c r="E420" s="87">
        <f>E416+E417-E418-E419</f>
        <v>-337734.65000000037</v>
      </c>
      <c r="F420" s="14"/>
      <c r="G420" s="86">
        <f>G416+G417-G418-G419</f>
        <v>-337734.65000000037</v>
      </c>
      <c r="H420" s="14"/>
      <c r="I420" s="88">
        <f>I416+I417-I418-I419</f>
        <v>-502134.65000000037</v>
      </c>
      <c r="K420" s="43"/>
    </row>
    <row r="421" spans="1:13" ht="18.75" customHeight="1" x14ac:dyDescent="0.25">
      <c r="A421" s="89"/>
      <c r="B421" s="90"/>
      <c r="C421" s="81"/>
      <c r="E421" s="82"/>
      <c r="F421" s="14"/>
      <c r="G421" s="81"/>
      <c r="H421" s="14"/>
      <c r="I421" s="83"/>
    </row>
    <row r="422" spans="1:13" ht="15.75" customHeight="1" x14ac:dyDescent="0.25">
      <c r="A422" s="91" t="s">
        <v>361</v>
      </c>
      <c r="B422" s="92"/>
      <c r="C422" s="93"/>
      <c r="E422" s="94"/>
      <c r="F422" s="14"/>
      <c r="G422" s="93"/>
      <c r="H422" s="14"/>
      <c r="I422" s="95"/>
    </row>
    <row r="423" spans="1:13" x14ac:dyDescent="0.25">
      <c r="A423" s="96">
        <v>454</v>
      </c>
      <c r="B423" s="92" t="s">
        <v>362</v>
      </c>
      <c r="C423" s="93">
        <v>200000</v>
      </c>
      <c r="D423" s="10">
        <v>80040</v>
      </c>
      <c r="E423" s="94">
        <f>D423+C423</f>
        <v>280040</v>
      </c>
      <c r="F423" s="14"/>
      <c r="G423" s="93">
        <f>F423+E423</f>
        <v>280040</v>
      </c>
      <c r="H423" s="10">
        <v>200000</v>
      </c>
      <c r="I423" s="95">
        <f>H423+G423</f>
        <v>480040</v>
      </c>
    </row>
    <row r="424" spans="1:13" x14ac:dyDescent="0.25">
      <c r="A424" s="96">
        <v>453</v>
      </c>
      <c r="B424" s="92" t="s">
        <v>363</v>
      </c>
      <c r="C424" s="93">
        <v>80000</v>
      </c>
      <c r="E424" s="94">
        <v>80000</v>
      </c>
      <c r="F424" s="14"/>
      <c r="G424" s="93">
        <v>80000</v>
      </c>
      <c r="H424" s="14"/>
      <c r="I424" s="95">
        <v>80000</v>
      </c>
    </row>
    <row r="425" spans="1:13" ht="17.25" customHeight="1" x14ac:dyDescent="0.25">
      <c r="A425" s="96"/>
      <c r="B425" s="92"/>
      <c r="C425" s="93"/>
      <c r="E425" s="94"/>
      <c r="F425" s="14"/>
      <c r="G425" s="93"/>
      <c r="H425" s="14"/>
      <c r="I425" s="95"/>
      <c r="K425" s="43"/>
    </row>
    <row r="426" spans="1:13" x14ac:dyDescent="0.25">
      <c r="A426" s="97"/>
      <c r="B426" s="98" t="s">
        <v>364</v>
      </c>
      <c r="C426" s="99">
        <f>SUM(C423:C425)</f>
        <v>280000</v>
      </c>
      <c r="E426" s="100">
        <f>SUM(E423:E425)</f>
        <v>360040</v>
      </c>
      <c r="F426" s="14"/>
      <c r="G426" s="99">
        <f>SUM(G423:G425)</f>
        <v>360040</v>
      </c>
      <c r="H426" s="14"/>
      <c r="I426" s="101">
        <f>SUM(I423:I425)</f>
        <v>560040</v>
      </c>
    </row>
    <row r="427" spans="1:13" ht="19.5" customHeight="1" x14ac:dyDescent="0.25">
      <c r="A427" s="97"/>
      <c r="B427" s="98"/>
      <c r="C427" s="93"/>
      <c r="E427" s="94"/>
      <c r="F427" s="14"/>
      <c r="G427" s="93"/>
      <c r="H427" s="14"/>
      <c r="I427" s="95"/>
    </row>
    <row r="428" spans="1:13" x14ac:dyDescent="0.25">
      <c r="A428" s="102" t="s">
        <v>365</v>
      </c>
      <c r="B428" s="92"/>
      <c r="C428" s="93"/>
      <c r="E428" s="94"/>
      <c r="F428" s="14"/>
      <c r="G428" s="93"/>
      <c r="H428" s="14"/>
      <c r="I428" s="95"/>
    </row>
    <row r="429" spans="1:13" x14ac:dyDescent="0.25">
      <c r="A429" s="96" t="s">
        <v>366</v>
      </c>
      <c r="B429" s="92" t="s">
        <v>367</v>
      </c>
      <c r="C429" s="93">
        <v>8900</v>
      </c>
      <c r="E429" s="94">
        <v>8900</v>
      </c>
      <c r="F429" s="14"/>
      <c r="G429" s="93">
        <v>8900</v>
      </c>
      <c r="H429" s="14"/>
      <c r="I429" s="95">
        <v>8900</v>
      </c>
    </row>
    <row r="430" spans="1:13" ht="16.5" customHeight="1" x14ac:dyDescent="0.25">
      <c r="A430" s="97"/>
      <c r="B430" s="92"/>
      <c r="C430" s="93"/>
      <c r="E430" s="94"/>
      <c r="F430" s="14"/>
      <c r="G430" s="93"/>
      <c r="H430" s="14"/>
      <c r="I430" s="95"/>
    </row>
    <row r="431" spans="1:13" ht="22.5" customHeight="1" x14ac:dyDescent="0.25">
      <c r="A431" s="97"/>
      <c r="B431" s="98" t="s">
        <v>368</v>
      </c>
      <c r="C431" s="99">
        <f>SUM(C429:C430)</f>
        <v>8900</v>
      </c>
      <c r="E431" s="100">
        <f>SUM(E429:E430)</f>
        <v>8900</v>
      </c>
      <c r="F431" s="14"/>
      <c r="G431" s="99">
        <f>SUM(G429:G430)</f>
        <v>8900</v>
      </c>
      <c r="H431" s="14"/>
      <c r="I431" s="101">
        <f>SUM(I429:I430)</f>
        <v>8900</v>
      </c>
    </row>
    <row r="432" spans="1:13" x14ac:dyDescent="0.25">
      <c r="A432" s="97"/>
      <c r="B432" s="98"/>
      <c r="C432" s="93"/>
      <c r="E432" s="94"/>
      <c r="F432" s="14"/>
      <c r="G432" s="93"/>
      <c r="H432" s="14"/>
      <c r="I432" s="95"/>
    </row>
    <row r="433" spans="1:15" x14ac:dyDescent="0.25">
      <c r="A433" s="103"/>
      <c r="B433" s="104" t="s">
        <v>369</v>
      </c>
      <c r="C433" s="105"/>
      <c r="E433" s="106"/>
      <c r="F433" s="14"/>
      <c r="G433" s="105"/>
      <c r="H433" s="14"/>
      <c r="I433" s="107"/>
    </row>
    <row r="434" spans="1:15" x14ac:dyDescent="0.25">
      <c r="A434" s="103"/>
      <c r="B434" s="104" t="s">
        <v>370</v>
      </c>
      <c r="C434" s="108">
        <f>C81</f>
        <v>5965875.3499999996</v>
      </c>
      <c r="E434" s="109">
        <f>E81</f>
        <v>5965875.3499999996</v>
      </c>
      <c r="F434" s="14"/>
      <c r="G434" s="108">
        <f>G81</f>
        <v>5965875.3499999996</v>
      </c>
      <c r="H434" s="14"/>
      <c r="I434" s="110">
        <f>I81</f>
        <v>5969632.3499999996</v>
      </c>
      <c r="O434" s="43"/>
    </row>
    <row r="435" spans="1:15" ht="18" customHeight="1" x14ac:dyDescent="0.25">
      <c r="A435" s="111"/>
      <c r="B435" s="104" t="s">
        <v>371</v>
      </c>
      <c r="C435" s="105">
        <f>C92</f>
        <v>838000</v>
      </c>
      <c r="E435" s="106">
        <f>E92</f>
        <v>838000</v>
      </c>
      <c r="F435" s="14"/>
      <c r="G435" s="105">
        <f>G92</f>
        <v>838000</v>
      </c>
      <c r="H435" s="14"/>
      <c r="I435" s="107">
        <f>I92</f>
        <v>618000</v>
      </c>
      <c r="K435" s="43"/>
      <c r="L435" s="43"/>
      <c r="N435" s="43"/>
    </row>
    <row r="436" spans="1:15" ht="21.75" customHeight="1" x14ac:dyDescent="0.25">
      <c r="A436" s="111"/>
      <c r="B436" s="104" t="s">
        <v>372</v>
      </c>
      <c r="C436" s="105">
        <f>C426</f>
        <v>280000</v>
      </c>
      <c r="E436" s="106">
        <f>E426</f>
        <v>360040</v>
      </c>
      <c r="F436" s="14"/>
      <c r="G436" s="105">
        <f>G426</f>
        <v>360040</v>
      </c>
      <c r="H436" s="14"/>
      <c r="I436" s="107">
        <f>I426</f>
        <v>560040</v>
      </c>
      <c r="L436" s="43"/>
    </row>
    <row r="437" spans="1:15" x14ac:dyDescent="0.25">
      <c r="A437" s="103"/>
      <c r="B437" s="104" t="s">
        <v>373</v>
      </c>
      <c r="C437" s="108">
        <f>SUM(C434:C436)</f>
        <v>7083875.3499999996</v>
      </c>
      <c r="E437" s="109">
        <f>SUM(E434:E436)</f>
        <v>7163915.3499999996</v>
      </c>
      <c r="F437" s="14"/>
      <c r="G437" s="108">
        <f>SUM(G434:G436)</f>
        <v>7163915.3499999996</v>
      </c>
      <c r="H437" s="14"/>
      <c r="I437" s="110">
        <f>SUM(I434:I436)</f>
        <v>7147672.3499999996</v>
      </c>
      <c r="O437" s="43"/>
    </row>
    <row r="438" spans="1:15" ht="20.25" customHeight="1" x14ac:dyDescent="0.25">
      <c r="A438" s="103"/>
      <c r="B438" s="112"/>
      <c r="C438" s="105"/>
      <c r="E438" s="106"/>
      <c r="F438" s="14"/>
      <c r="G438" s="105"/>
      <c r="H438" s="14"/>
      <c r="I438" s="107"/>
    </row>
    <row r="439" spans="1:15" x14ac:dyDescent="0.25">
      <c r="A439" s="103"/>
      <c r="B439" s="104" t="s">
        <v>77</v>
      </c>
      <c r="C439" s="105">
        <f>C364</f>
        <v>5861165</v>
      </c>
      <c r="E439" s="106">
        <f>E364</f>
        <v>5861165</v>
      </c>
      <c r="F439" s="14"/>
      <c r="G439" s="105">
        <f>G364</f>
        <v>5861165</v>
      </c>
      <c r="H439" s="14"/>
      <c r="I439" s="107">
        <f>I364</f>
        <v>5804522</v>
      </c>
    </row>
    <row r="440" spans="1:15" ht="22.5" customHeight="1" x14ac:dyDescent="0.25">
      <c r="A440" s="103"/>
      <c r="B440" s="104" t="s">
        <v>374</v>
      </c>
      <c r="C440" s="105">
        <f>C419</f>
        <v>1200405</v>
      </c>
      <c r="E440" s="106">
        <f>E419</f>
        <v>1280445</v>
      </c>
      <c r="F440" s="14"/>
      <c r="G440" s="105">
        <f>G419</f>
        <v>1280445</v>
      </c>
      <c r="H440" s="14"/>
      <c r="I440" s="107">
        <f>I419</f>
        <v>1285245</v>
      </c>
      <c r="O440" s="43"/>
    </row>
    <row r="441" spans="1:15" x14ac:dyDescent="0.25">
      <c r="A441" s="111"/>
      <c r="B441" s="104" t="s">
        <v>375</v>
      </c>
      <c r="C441" s="105">
        <f>C431</f>
        <v>8900</v>
      </c>
      <c r="E441" s="106">
        <f>E431</f>
        <v>8900</v>
      </c>
      <c r="F441" s="14"/>
      <c r="G441" s="105">
        <f>G431</f>
        <v>8900</v>
      </c>
      <c r="H441" s="14"/>
      <c r="I441" s="107">
        <f>I431</f>
        <v>8900</v>
      </c>
      <c r="M441" s="43"/>
    </row>
    <row r="442" spans="1:15" x14ac:dyDescent="0.25">
      <c r="A442" s="103"/>
      <c r="B442" s="104" t="s">
        <v>376</v>
      </c>
      <c r="C442" s="105">
        <f>SUM(C439:C441)</f>
        <v>7070470</v>
      </c>
      <c r="E442" s="106">
        <f>SUM(E439:E441)</f>
        <v>7150510</v>
      </c>
      <c r="F442" s="14"/>
      <c r="G442" s="105">
        <f>SUM(G439:G441)</f>
        <v>7150510</v>
      </c>
      <c r="H442" s="14"/>
      <c r="I442" s="107">
        <f>SUM(I439:I441)</f>
        <v>7098667</v>
      </c>
    </row>
    <row r="443" spans="1:15" x14ac:dyDescent="0.25">
      <c r="A443" s="111"/>
      <c r="B443" s="112"/>
      <c r="C443" s="105"/>
      <c r="E443" s="106"/>
      <c r="F443" s="14"/>
      <c r="G443" s="105"/>
      <c r="H443" s="14"/>
      <c r="I443" s="107"/>
    </row>
    <row r="444" spans="1:15" x14ac:dyDescent="0.25">
      <c r="A444" s="103"/>
      <c r="B444" s="104" t="s">
        <v>377</v>
      </c>
      <c r="C444" s="108">
        <f>C437-C442</f>
        <v>13405.349999999627</v>
      </c>
      <c r="E444" s="109">
        <f>E437-E442</f>
        <v>13405.349999999627</v>
      </c>
      <c r="F444" s="14"/>
      <c r="G444" s="108">
        <f>G437-G442</f>
        <v>13405.349999999627</v>
      </c>
      <c r="H444" s="14"/>
      <c r="I444" s="110">
        <f>I437-I442</f>
        <v>49005.349999999627</v>
      </c>
      <c r="M444" s="43"/>
    </row>
    <row r="445" spans="1:15" x14ac:dyDescent="0.25">
      <c r="A445" s="14"/>
      <c r="B445" s="113"/>
      <c r="E445" s="22" t="s">
        <v>391</v>
      </c>
      <c r="F445" s="14"/>
      <c r="G445" s="21"/>
      <c r="H445" s="14"/>
    </row>
    <row r="446" spans="1:15" x14ac:dyDescent="0.25">
      <c r="A446" s="14"/>
      <c r="B446" s="114" t="s">
        <v>390</v>
      </c>
      <c r="E446" s="115">
        <v>42438</v>
      </c>
      <c r="F446" s="14"/>
      <c r="G446" s="116">
        <v>42451</v>
      </c>
      <c r="H446" s="14"/>
      <c r="I446" s="117">
        <v>42529</v>
      </c>
    </row>
    <row r="447" spans="1:15" x14ac:dyDescent="0.25">
      <c r="C447" s="3"/>
      <c r="D447" s="5"/>
      <c r="E447" s="3"/>
      <c r="G447" s="3"/>
      <c r="I447" s="3"/>
    </row>
    <row r="448" spans="1:15" x14ac:dyDescent="0.25">
      <c r="C448" s="3"/>
      <c r="D448" s="5"/>
      <c r="E448" s="3"/>
      <c r="G448" s="3"/>
      <c r="I448" s="3"/>
      <c r="O448" s="43"/>
    </row>
    <row r="449" spans="3:9" x14ac:dyDescent="0.25">
      <c r="C449" s="3"/>
      <c r="D449" s="5"/>
      <c r="E449" s="3"/>
      <c r="G449" s="3"/>
      <c r="I449" s="3"/>
    </row>
    <row r="450" spans="3:9" x14ac:dyDescent="0.25">
      <c r="C450" s="118" t="s">
        <v>380</v>
      </c>
      <c r="D450" s="5"/>
      <c r="E450" s="118"/>
      <c r="G450" s="118"/>
      <c r="I450" s="118"/>
    </row>
    <row r="451" spans="3:9" x14ac:dyDescent="0.25">
      <c r="C451" s="3" t="s">
        <v>381</v>
      </c>
      <c r="D451" s="5"/>
      <c r="E451" s="3"/>
      <c r="G451" s="3"/>
      <c r="I451" s="3"/>
    </row>
    <row r="452" spans="3:9" x14ac:dyDescent="0.25">
      <c r="C452" s="3"/>
      <c r="D452" s="5"/>
      <c r="E452" s="3"/>
      <c r="G452" s="3"/>
      <c r="I452" s="3"/>
    </row>
    <row r="453" spans="3:9" x14ac:dyDescent="0.25">
      <c r="C453" s="3"/>
      <c r="D453" s="5"/>
      <c r="E453" s="3"/>
      <c r="G453" s="3"/>
      <c r="I453" s="3"/>
    </row>
    <row r="454" spans="3:9" x14ac:dyDescent="0.25">
      <c r="C454" s="3"/>
      <c r="D454" s="5"/>
      <c r="E454" s="3"/>
      <c r="G454" s="3"/>
      <c r="I454" s="3"/>
    </row>
    <row r="455" spans="3:9" x14ac:dyDescent="0.25">
      <c r="C455" s="3"/>
      <c r="D455" s="5"/>
      <c r="E455" s="3"/>
      <c r="G455" s="3"/>
      <c r="I455" s="3"/>
    </row>
    <row r="456" spans="3:9" x14ac:dyDescent="0.25">
      <c r="C456" s="3"/>
      <c r="D456" s="5"/>
      <c r="E456" s="3"/>
      <c r="G456" s="3"/>
      <c r="I456" s="3"/>
    </row>
    <row r="457" spans="3:9" x14ac:dyDescent="0.25">
      <c r="C457" s="3"/>
      <c r="D457" s="5"/>
      <c r="E457" s="3"/>
      <c r="G457" s="3"/>
      <c r="I457" s="3"/>
    </row>
    <row r="458" spans="3:9" x14ac:dyDescent="0.25">
      <c r="C458" s="3"/>
      <c r="D458" s="5"/>
      <c r="E458" s="3"/>
      <c r="G458" s="3"/>
      <c r="I458" s="3"/>
    </row>
    <row r="459" spans="3:9" x14ac:dyDescent="0.25">
      <c r="C459" s="3"/>
      <c r="D459" s="5"/>
      <c r="E459" s="3"/>
      <c r="G459" s="3"/>
      <c r="I459" s="3"/>
    </row>
    <row r="460" spans="3:9" x14ac:dyDescent="0.25">
      <c r="C460" s="3"/>
      <c r="D460" s="5"/>
      <c r="E460" s="3"/>
      <c r="G460" s="3"/>
      <c r="I460" s="3"/>
    </row>
    <row r="461" spans="3:9" x14ac:dyDescent="0.25">
      <c r="C461" s="3"/>
      <c r="D461" s="5"/>
      <c r="E461" s="3"/>
      <c r="G461" s="3"/>
      <c r="I461" s="3"/>
    </row>
    <row r="462" spans="3:9" x14ac:dyDescent="0.25">
      <c r="C462" s="3"/>
      <c r="D462" s="5"/>
      <c r="E462" s="3"/>
      <c r="G462" s="3"/>
      <c r="I462" s="3"/>
    </row>
    <row r="463" spans="3:9" x14ac:dyDescent="0.25">
      <c r="C463" s="3"/>
      <c r="D463" s="5"/>
      <c r="E463" s="3"/>
      <c r="G463" s="3"/>
      <c r="I463" s="3"/>
    </row>
    <row r="464" spans="3:9" x14ac:dyDescent="0.25">
      <c r="C464" s="3"/>
      <c r="D464" s="5"/>
      <c r="E464" s="3"/>
      <c r="G464" s="3"/>
      <c r="I464" s="3"/>
    </row>
    <row r="465" spans="3:9" x14ac:dyDescent="0.25">
      <c r="C465" s="3"/>
      <c r="D465" s="5"/>
      <c r="E465" s="3"/>
      <c r="G465" s="3"/>
      <c r="I465" s="3"/>
    </row>
    <row r="466" spans="3:9" x14ac:dyDescent="0.25">
      <c r="C466" s="3"/>
      <c r="D466" s="5"/>
      <c r="E466" s="3"/>
      <c r="G466" s="3"/>
      <c r="I466" s="3"/>
    </row>
    <row r="467" spans="3:9" x14ac:dyDescent="0.25">
      <c r="C467" s="3"/>
      <c r="D467" s="5"/>
      <c r="E467" s="3"/>
      <c r="G467" s="3"/>
      <c r="I467" s="3"/>
    </row>
    <row r="468" spans="3:9" x14ac:dyDescent="0.25">
      <c r="C468" s="3"/>
      <c r="D468" s="5"/>
      <c r="E468" s="3"/>
      <c r="G468" s="3"/>
      <c r="I468" s="3"/>
    </row>
    <row r="469" spans="3:9" x14ac:dyDescent="0.25">
      <c r="C469" s="3"/>
      <c r="D469" s="5"/>
      <c r="E469" s="3"/>
      <c r="G469" s="3"/>
      <c r="I469" s="3"/>
    </row>
    <row r="470" spans="3:9" x14ac:dyDescent="0.25">
      <c r="C470" s="3"/>
      <c r="D470" s="5"/>
      <c r="E470" s="3"/>
      <c r="G470" s="3"/>
      <c r="I470" s="3"/>
    </row>
    <row r="471" spans="3:9" x14ac:dyDescent="0.25">
      <c r="C471" s="3"/>
      <c r="D471" s="5"/>
      <c r="E471" s="3"/>
      <c r="G471" s="3"/>
      <c r="I471" s="3"/>
    </row>
    <row r="472" spans="3:9" x14ac:dyDescent="0.25">
      <c r="C472" s="3"/>
      <c r="D472" s="5"/>
      <c r="E472" s="3"/>
      <c r="G472" s="3"/>
      <c r="I472" s="3"/>
    </row>
    <row r="473" spans="3:9" x14ac:dyDescent="0.25">
      <c r="C473" s="3"/>
      <c r="D473" s="5"/>
      <c r="E473" s="3"/>
      <c r="G473" s="3"/>
      <c r="I473" s="3"/>
    </row>
    <row r="474" spans="3:9" x14ac:dyDescent="0.25">
      <c r="C474" s="3"/>
      <c r="D474" s="5"/>
      <c r="E474" s="3"/>
      <c r="G474" s="3"/>
      <c r="I474" s="3"/>
    </row>
    <row r="475" spans="3:9" x14ac:dyDescent="0.25">
      <c r="C475" s="3"/>
      <c r="D475" s="5"/>
      <c r="E475" s="3"/>
      <c r="G475" s="3"/>
      <c r="I475" s="3"/>
    </row>
    <row r="476" spans="3:9" x14ac:dyDescent="0.25">
      <c r="C476" s="3"/>
      <c r="D476" s="5"/>
      <c r="E476" s="3"/>
      <c r="G476" s="3"/>
      <c r="I476" s="3"/>
    </row>
    <row r="477" spans="3:9" x14ac:dyDescent="0.25">
      <c r="C477" s="3"/>
      <c r="D477" s="5"/>
      <c r="E477" s="3"/>
      <c r="G477" s="3"/>
      <c r="I477" s="3"/>
    </row>
    <row r="478" spans="3:9" x14ac:dyDescent="0.25">
      <c r="C478" s="3"/>
      <c r="D478" s="5"/>
      <c r="E478" s="3"/>
      <c r="G478" s="3"/>
      <c r="I478" s="3"/>
    </row>
    <row r="479" spans="3:9" x14ac:dyDescent="0.25">
      <c r="C479" s="3"/>
      <c r="D479" s="5"/>
      <c r="E479" s="3"/>
      <c r="G479" s="3"/>
      <c r="I479" s="3"/>
    </row>
    <row r="480" spans="3:9" x14ac:dyDescent="0.25">
      <c r="C480" s="3"/>
      <c r="D480" s="5"/>
      <c r="E480" s="3"/>
      <c r="G480" s="3"/>
      <c r="I480" s="3"/>
    </row>
    <row r="481" spans="3:9" x14ac:dyDescent="0.25">
      <c r="C481" s="3"/>
      <c r="D481" s="5"/>
      <c r="E481" s="3"/>
      <c r="G481" s="3"/>
      <c r="I481" s="3"/>
    </row>
    <row r="482" spans="3:9" x14ac:dyDescent="0.25">
      <c r="C482" s="3"/>
      <c r="D482" s="5"/>
      <c r="E482" s="3"/>
      <c r="G482" s="3"/>
      <c r="I482" s="3"/>
    </row>
    <row r="483" spans="3:9" x14ac:dyDescent="0.25">
      <c r="C483" s="3"/>
      <c r="D483" s="5"/>
      <c r="E483" s="3"/>
      <c r="G483" s="3"/>
      <c r="I483" s="3"/>
    </row>
    <row r="484" spans="3:9" x14ac:dyDescent="0.25">
      <c r="C484" s="3"/>
      <c r="D484" s="5"/>
      <c r="E484" s="3"/>
      <c r="G484" s="3"/>
      <c r="I484" s="3"/>
    </row>
    <row r="485" spans="3:9" x14ac:dyDescent="0.25">
      <c r="C485" s="3"/>
      <c r="D485" s="5"/>
      <c r="E485" s="3"/>
      <c r="G485" s="3"/>
      <c r="I485" s="3"/>
    </row>
    <row r="486" spans="3:9" x14ac:dyDescent="0.25">
      <c r="C486" s="3"/>
      <c r="D486" s="5"/>
      <c r="E486" s="3"/>
      <c r="G486" s="3"/>
      <c r="I486" s="3"/>
    </row>
    <row r="487" spans="3:9" x14ac:dyDescent="0.25">
      <c r="C487" s="3"/>
      <c r="D487" s="5"/>
      <c r="E487" s="3"/>
      <c r="G487" s="3"/>
      <c r="I487" s="3"/>
    </row>
    <row r="488" spans="3:9" x14ac:dyDescent="0.25">
      <c r="C488" s="3"/>
      <c r="D488" s="5"/>
      <c r="E488" s="3"/>
      <c r="G488" s="3"/>
      <c r="I488" s="3"/>
    </row>
    <row r="489" spans="3:9" x14ac:dyDescent="0.25">
      <c r="C489" s="3"/>
      <c r="D489" s="5"/>
      <c r="E489" s="3"/>
      <c r="G489" s="3"/>
      <c r="I489" s="3"/>
    </row>
    <row r="490" spans="3:9" x14ac:dyDescent="0.25">
      <c r="C490" s="3"/>
      <c r="D490" s="5"/>
      <c r="E490" s="3"/>
      <c r="G490" s="3"/>
      <c r="I490" s="3"/>
    </row>
    <row r="491" spans="3:9" x14ac:dyDescent="0.25">
      <c r="C491" s="3"/>
      <c r="D491" s="5"/>
      <c r="E491" s="3"/>
      <c r="G491" s="3"/>
      <c r="I491" s="3"/>
    </row>
    <row r="492" spans="3:9" x14ac:dyDescent="0.25">
      <c r="C492" s="3"/>
      <c r="D492" s="5"/>
      <c r="E492" s="3"/>
      <c r="G492" s="3"/>
      <c r="I492" s="3"/>
    </row>
    <row r="493" spans="3:9" x14ac:dyDescent="0.25">
      <c r="C493" s="3"/>
      <c r="D493" s="5"/>
      <c r="E493" s="3"/>
      <c r="G493" s="3"/>
      <c r="I493" s="3"/>
    </row>
    <row r="494" spans="3:9" x14ac:dyDescent="0.25">
      <c r="C494" s="3"/>
      <c r="D494" s="5"/>
      <c r="E494" s="3"/>
      <c r="G494" s="3"/>
      <c r="I494" s="3"/>
    </row>
    <row r="495" spans="3:9" x14ac:dyDescent="0.25">
      <c r="C495" s="3"/>
      <c r="D495" s="119"/>
      <c r="E495" s="3"/>
      <c r="G495" s="3"/>
      <c r="I495" s="3"/>
    </row>
    <row r="496" spans="3:9" x14ac:dyDescent="0.25">
      <c r="C496" s="3"/>
      <c r="E496" s="3"/>
      <c r="G496" s="3"/>
      <c r="I496" s="3"/>
    </row>
    <row r="497" spans="3:9" x14ac:dyDescent="0.25">
      <c r="C497" s="3"/>
      <c r="E497" s="3"/>
      <c r="G497" s="3"/>
      <c r="I497" s="3"/>
    </row>
    <row r="498" spans="3:9" x14ac:dyDescent="0.25">
      <c r="C498" s="3"/>
      <c r="E498" s="3"/>
      <c r="G498" s="3"/>
      <c r="I498" s="3"/>
    </row>
    <row r="499" spans="3:9" x14ac:dyDescent="0.25">
      <c r="C499" s="3"/>
      <c r="E499" s="3"/>
      <c r="G499" s="3"/>
      <c r="I499" s="3"/>
    </row>
    <row r="500" spans="3:9" x14ac:dyDescent="0.25">
      <c r="C500" s="3"/>
      <c r="E500" s="3"/>
      <c r="G500" s="3"/>
      <c r="I500" s="3"/>
    </row>
    <row r="501" spans="3:9" x14ac:dyDescent="0.25">
      <c r="C501" s="3"/>
      <c r="E501" s="3"/>
      <c r="G501" s="3"/>
      <c r="I501" s="3"/>
    </row>
    <row r="502" spans="3:9" x14ac:dyDescent="0.25">
      <c r="C502" s="3"/>
      <c r="E502" s="3"/>
      <c r="G502" s="3"/>
      <c r="I502" s="3"/>
    </row>
    <row r="503" spans="3:9" x14ac:dyDescent="0.25">
      <c r="C503" s="3"/>
      <c r="E503" s="3"/>
      <c r="G503" s="3"/>
      <c r="I503" s="3"/>
    </row>
    <row r="504" spans="3:9" x14ac:dyDescent="0.25">
      <c r="C504" s="3"/>
      <c r="E504" s="3"/>
      <c r="G504" s="3"/>
      <c r="I504" s="3"/>
    </row>
    <row r="505" spans="3:9" x14ac:dyDescent="0.25">
      <c r="C505" s="3"/>
      <c r="E505" s="3"/>
      <c r="G505" s="3"/>
      <c r="I505" s="3"/>
    </row>
    <row r="506" spans="3:9" x14ac:dyDescent="0.25">
      <c r="C506" s="3"/>
      <c r="E506" s="3"/>
      <c r="G506" s="3"/>
      <c r="I506" s="3"/>
    </row>
    <row r="507" spans="3:9" x14ac:dyDescent="0.25">
      <c r="C507" s="3"/>
      <c r="E507" s="3"/>
      <c r="G507" s="3"/>
      <c r="I507" s="3"/>
    </row>
    <row r="508" spans="3:9" x14ac:dyDescent="0.25">
      <c r="C508" s="3"/>
      <c r="E508" s="3"/>
      <c r="G508" s="3"/>
      <c r="I508" s="3"/>
    </row>
    <row r="509" spans="3:9" x14ac:dyDescent="0.25">
      <c r="C509" s="3"/>
      <c r="E509" s="3"/>
      <c r="G509" s="3"/>
      <c r="I509" s="3"/>
    </row>
    <row r="510" spans="3:9" x14ac:dyDescent="0.25">
      <c r="C510" s="3"/>
      <c r="E510" s="3"/>
      <c r="G510" s="3"/>
      <c r="I510" s="3"/>
    </row>
    <row r="511" spans="3:9" x14ac:dyDescent="0.25">
      <c r="C511" s="3"/>
      <c r="E511" s="3"/>
      <c r="G511" s="3"/>
      <c r="I511" s="3"/>
    </row>
    <row r="512" spans="3:9" x14ac:dyDescent="0.25">
      <c r="C512" s="3"/>
      <c r="E512" s="3"/>
      <c r="G512" s="3"/>
      <c r="I512" s="3"/>
    </row>
    <row r="513" spans="3:9" x14ac:dyDescent="0.25">
      <c r="C513" s="3"/>
      <c r="E513" s="3"/>
      <c r="G513" s="3"/>
      <c r="I513" s="3"/>
    </row>
    <row r="514" spans="3:9" x14ac:dyDescent="0.25">
      <c r="C514" s="3"/>
      <c r="E514" s="3"/>
      <c r="G514" s="3"/>
      <c r="I514" s="3"/>
    </row>
    <row r="515" spans="3:9" x14ac:dyDescent="0.25">
      <c r="C515" s="3"/>
      <c r="E515" s="3"/>
      <c r="G515" s="3"/>
      <c r="I515" s="3"/>
    </row>
    <row r="516" spans="3:9" x14ac:dyDescent="0.25">
      <c r="C516" s="3"/>
      <c r="E516" s="3"/>
      <c r="G516" s="3"/>
      <c r="I516" s="3"/>
    </row>
    <row r="517" spans="3:9" x14ac:dyDescent="0.25">
      <c r="C517" s="3"/>
      <c r="E517" s="3"/>
      <c r="G517" s="3"/>
      <c r="I517" s="3"/>
    </row>
    <row r="518" spans="3:9" x14ac:dyDescent="0.25">
      <c r="C518" s="3"/>
      <c r="E518" s="3"/>
      <c r="G518" s="3"/>
      <c r="I518" s="3"/>
    </row>
    <row r="519" spans="3:9" x14ac:dyDescent="0.25">
      <c r="C519" s="3"/>
      <c r="E519" s="3"/>
      <c r="G519" s="3"/>
      <c r="I519" s="3"/>
    </row>
    <row r="520" spans="3:9" x14ac:dyDescent="0.25">
      <c r="C520" s="3"/>
      <c r="E520" s="3"/>
      <c r="G520" s="3"/>
      <c r="I520" s="3"/>
    </row>
    <row r="521" spans="3:9" x14ac:dyDescent="0.25">
      <c r="C521" s="3"/>
      <c r="E521" s="3"/>
      <c r="G521" s="3"/>
      <c r="I521" s="3"/>
    </row>
    <row r="522" spans="3:9" x14ac:dyDescent="0.25">
      <c r="C522" s="3"/>
      <c r="E522" s="3"/>
      <c r="G522" s="3"/>
      <c r="I522" s="3"/>
    </row>
    <row r="523" spans="3:9" x14ac:dyDescent="0.25">
      <c r="C523" s="3"/>
      <c r="E523" s="3"/>
      <c r="G523" s="3"/>
      <c r="I523" s="3"/>
    </row>
    <row r="524" spans="3:9" x14ac:dyDescent="0.25">
      <c r="C524" s="3"/>
      <c r="E524" s="3"/>
      <c r="G524" s="3"/>
      <c r="I524" s="3"/>
    </row>
    <row r="525" spans="3:9" x14ac:dyDescent="0.25">
      <c r="C525" s="3"/>
      <c r="E525" s="3"/>
      <c r="G525" s="3"/>
      <c r="I525" s="3"/>
    </row>
    <row r="526" spans="3:9" x14ac:dyDescent="0.25">
      <c r="C526" s="3"/>
      <c r="E526" s="3"/>
      <c r="G526" s="3"/>
      <c r="I526" s="3"/>
    </row>
    <row r="527" spans="3:9" x14ac:dyDescent="0.25">
      <c r="C527" s="3"/>
      <c r="E527" s="3"/>
      <c r="G527" s="3"/>
      <c r="I527" s="3"/>
    </row>
    <row r="528" spans="3:9" x14ac:dyDescent="0.25">
      <c r="C528" s="3"/>
      <c r="E528" s="3"/>
      <c r="G528" s="3"/>
      <c r="I528" s="3"/>
    </row>
    <row r="529" spans="3:9" x14ac:dyDescent="0.25">
      <c r="C529" s="3"/>
      <c r="E529" s="3"/>
      <c r="G529" s="3"/>
      <c r="I529" s="3"/>
    </row>
    <row r="530" spans="3:9" x14ac:dyDescent="0.25">
      <c r="C530" s="3"/>
      <c r="E530" s="3"/>
      <c r="G530" s="3"/>
      <c r="I530" s="3"/>
    </row>
    <row r="531" spans="3:9" x14ac:dyDescent="0.25">
      <c r="C531" s="3"/>
      <c r="E531" s="3"/>
      <c r="G531" s="3"/>
      <c r="I531" s="3"/>
    </row>
    <row r="532" spans="3:9" x14ac:dyDescent="0.25">
      <c r="C532" s="3"/>
      <c r="E532" s="3"/>
      <c r="G532" s="3"/>
      <c r="I532" s="3"/>
    </row>
    <row r="533" spans="3:9" x14ac:dyDescent="0.25">
      <c r="C533" s="3"/>
      <c r="E533" s="3"/>
      <c r="G533" s="3"/>
      <c r="I533" s="3"/>
    </row>
    <row r="534" spans="3:9" x14ac:dyDescent="0.25">
      <c r="C534" s="3"/>
      <c r="E534" s="3"/>
      <c r="G534" s="3"/>
      <c r="I534" s="3"/>
    </row>
    <row r="535" spans="3:9" x14ac:dyDescent="0.25">
      <c r="C535" s="3"/>
      <c r="E535" s="3"/>
      <c r="G535" s="3"/>
      <c r="I535" s="3"/>
    </row>
    <row r="536" spans="3:9" x14ac:dyDescent="0.25">
      <c r="C536" s="3"/>
      <c r="E536" s="3"/>
      <c r="G536" s="3"/>
      <c r="I536" s="3"/>
    </row>
    <row r="537" spans="3:9" x14ac:dyDescent="0.25">
      <c r="C537" s="3"/>
      <c r="E537" s="3"/>
      <c r="G537" s="3"/>
      <c r="I537" s="3"/>
    </row>
    <row r="538" spans="3:9" x14ac:dyDescent="0.25">
      <c r="C538" s="3"/>
      <c r="E538" s="3"/>
      <c r="G538" s="3"/>
      <c r="I538" s="3"/>
    </row>
    <row r="539" spans="3:9" x14ac:dyDescent="0.25">
      <c r="C539" s="3"/>
      <c r="E539" s="3"/>
      <c r="G539" s="3"/>
      <c r="I539" s="3"/>
    </row>
    <row r="540" spans="3:9" x14ac:dyDescent="0.25">
      <c r="C540" s="3"/>
      <c r="E540" s="3"/>
      <c r="G540" s="3"/>
      <c r="I540" s="3"/>
    </row>
    <row r="541" spans="3:9" x14ac:dyDescent="0.25">
      <c r="C541" s="3"/>
      <c r="E541" s="3"/>
      <c r="G541" s="3"/>
      <c r="I541" s="3"/>
    </row>
    <row r="542" spans="3:9" x14ac:dyDescent="0.25">
      <c r="C542" s="3"/>
      <c r="E542" s="3"/>
      <c r="G542" s="3"/>
      <c r="I542" s="3"/>
    </row>
    <row r="543" spans="3:9" x14ac:dyDescent="0.25">
      <c r="C543" s="3"/>
      <c r="E543" s="3"/>
      <c r="G543" s="3"/>
      <c r="I543" s="3"/>
    </row>
    <row r="544" spans="3:9" x14ac:dyDescent="0.25">
      <c r="C544" s="3"/>
      <c r="E544" s="3"/>
      <c r="G544" s="3"/>
      <c r="I544" s="3"/>
    </row>
    <row r="545" spans="3:9" x14ac:dyDescent="0.25">
      <c r="C545" s="3"/>
      <c r="E545" s="3"/>
      <c r="G545" s="3"/>
      <c r="I545" s="3"/>
    </row>
    <row r="546" spans="3:9" x14ac:dyDescent="0.25">
      <c r="C546" s="3"/>
      <c r="E546" s="3"/>
      <c r="G546" s="3"/>
      <c r="I546" s="3"/>
    </row>
    <row r="547" spans="3:9" x14ac:dyDescent="0.25">
      <c r="C547" s="3"/>
      <c r="E547" s="3"/>
      <c r="G547" s="3"/>
      <c r="I547" s="3"/>
    </row>
    <row r="548" spans="3:9" x14ac:dyDescent="0.25">
      <c r="C548" s="3"/>
      <c r="E548" s="3"/>
      <c r="G548" s="3"/>
      <c r="I548" s="3"/>
    </row>
    <row r="549" spans="3:9" x14ac:dyDescent="0.25">
      <c r="C549" s="3"/>
      <c r="E549" s="3"/>
      <c r="G549" s="3"/>
      <c r="I549" s="3"/>
    </row>
    <row r="550" spans="3:9" x14ac:dyDescent="0.25">
      <c r="C550" s="3"/>
      <c r="E550" s="3"/>
      <c r="G550" s="3"/>
      <c r="I550" s="3"/>
    </row>
    <row r="551" spans="3:9" x14ac:dyDescent="0.25">
      <c r="C551" s="3"/>
      <c r="E551" s="3"/>
      <c r="G551" s="3"/>
      <c r="I551" s="3"/>
    </row>
    <row r="552" spans="3:9" x14ac:dyDescent="0.25">
      <c r="C552" s="3"/>
      <c r="E552" s="3"/>
      <c r="G552" s="3"/>
      <c r="I552" s="3"/>
    </row>
    <row r="553" spans="3:9" x14ac:dyDescent="0.25">
      <c r="C553" s="3"/>
      <c r="E553" s="3"/>
      <c r="G553" s="3"/>
      <c r="I553" s="3"/>
    </row>
    <row r="554" spans="3:9" x14ac:dyDescent="0.25">
      <c r="C554" s="3"/>
      <c r="E554" s="3"/>
      <c r="G554" s="3"/>
      <c r="I554" s="3"/>
    </row>
    <row r="555" spans="3:9" x14ac:dyDescent="0.25">
      <c r="C555" s="3"/>
      <c r="E555" s="3"/>
      <c r="G555" s="3"/>
      <c r="I555" s="3"/>
    </row>
    <row r="556" spans="3:9" x14ac:dyDescent="0.25">
      <c r="C556" s="3"/>
      <c r="E556" s="3"/>
      <c r="G556" s="3"/>
      <c r="I556" s="3"/>
    </row>
    <row r="557" spans="3:9" x14ac:dyDescent="0.25">
      <c r="C557" s="3"/>
      <c r="E557" s="3"/>
      <c r="G557" s="3"/>
      <c r="I557" s="3"/>
    </row>
    <row r="558" spans="3:9" x14ac:dyDescent="0.25">
      <c r="C558" s="3"/>
      <c r="E558" s="3"/>
      <c r="G558" s="3"/>
      <c r="I558" s="3"/>
    </row>
    <row r="559" spans="3:9" x14ac:dyDescent="0.25">
      <c r="C559" s="3"/>
      <c r="E559" s="3"/>
      <c r="G559" s="3"/>
      <c r="I559" s="3"/>
    </row>
    <row r="560" spans="3:9" x14ac:dyDescent="0.25">
      <c r="C560" s="3"/>
      <c r="E560" s="3"/>
      <c r="G560" s="3"/>
      <c r="I560" s="3"/>
    </row>
    <row r="561" spans="3:9" x14ac:dyDescent="0.25">
      <c r="C561" s="3"/>
      <c r="E561" s="3"/>
      <c r="G561" s="3"/>
      <c r="I561" s="3"/>
    </row>
    <row r="562" spans="3:9" x14ac:dyDescent="0.25">
      <c r="C562" s="3"/>
      <c r="E562" s="3"/>
      <c r="G562" s="3"/>
      <c r="I562" s="3"/>
    </row>
    <row r="563" spans="3:9" x14ac:dyDescent="0.25">
      <c r="C563" s="3"/>
      <c r="E563" s="3"/>
      <c r="G563" s="3"/>
      <c r="I563" s="3"/>
    </row>
    <row r="564" spans="3:9" x14ac:dyDescent="0.25">
      <c r="C564" s="3"/>
      <c r="E564" s="3"/>
      <c r="G564" s="3"/>
      <c r="I564" s="3"/>
    </row>
    <row r="565" spans="3:9" x14ac:dyDescent="0.25">
      <c r="C565" s="3"/>
      <c r="E565" s="3"/>
      <c r="G565" s="3"/>
      <c r="I565" s="3"/>
    </row>
    <row r="566" spans="3:9" x14ac:dyDescent="0.25">
      <c r="C566" s="3"/>
      <c r="E566" s="3"/>
      <c r="G566" s="3"/>
      <c r="I566" s="3"/>
    </row>
    <row r="567" spans="3:9" x14ac:dyDescent="0.25">
      <c r="C567" s="3"/>
      <c r="E567" s="3"/>
      <c r="G567" s="3"/>
      <c r="I567" s="3"/>
    </row>
    <row r="568" spans="3:9" x14ac:dyDescent="0.25">
      <c r="C568" s="3"/>
      <c r="E568" s="3"/>
      <c r="G568" s="3"/>
      <c r="I568" s="3"/>
    </row>
    <row r="569" spans="3:9" x14ac:dyDescent="0.25">
      <c r="C569" s="3"/>
      <c r="E569" s="3"/>
      <c r="G569" s="3"/>
      <c r="I569" s="3"/>
    </row>
    <row r="570" spans="3:9" x14ac:dyDescent="0.25">
      <c r="C570" s="3"/>
      <c r="E570" s="3"/>
      <c r="G570" s="3"/>
      <c r="I570" s="3"/>
    </row>
    <row r="571" spans="3:9" x14ac:dyDescent="0.25">
      <c r="C571" s="3"/>
      <c r="E571" s="3"/>
      <c r="G571" s="3"/>
      <c r="I571" s="3"/>
    </row>
    <row r="572" spans="3:9" x14ac:dyDescent="0.25">
      <c r="C572" s="3"/>
      <c r="E572" s="3"/>
      <c r="G572" s="3"/>
      <c r="I572" s="3"/>
    </row>
    <row r="573" spans="3:9" x14ac:dyDescent="0.25">
      <c r="C573" s="3"/>
      <c r="E573" s="3"/>
      <c r="G573" s="3"/>
      <c r="I573" s="3"/>
    </row>
    <row r="574" spans="3:9" x14ac:dyDescent="0.25">
      <c r="C574" s="3"/>
      <c r="E574" s="3"/>
      <c r="G574" s="3"/>
      <c r="I574" s="3"/>
    </row>
    <row r="575" spans="3:9" x14ac:dyDescent="0.25">
      <c r="C575" s="3"/>
      <c r="E575" s="3"/>
      <c r="G575" s="3"/>
      <c r="I575" s="3"/>
    </row>
    <row r="576" spans="3:9" x14ac:dyDescent="0.25">
      <c r="C576" s="3"/>
      <c r="E576" s="3"/>
      <c r="G576" s="3"/>
      <c r="I576" s="3"/>
    </row>
    <row r="577" spans="3:9" x14ac:dyDescent="0.25">
      <c r="C577" s="3"/>
      <c r="E577" s="3"/>
      <c r="G577" s="3"/>
      <c r="I577" s="3"/>
    </row>
    <row r="578" spans="3:9" x14ac:dyDescent="0.25">
      <c r="C578" s="3"/>
      <c r="E578" s="3"/>
      <c r="G578" s="3"/>
      <c r="I578" s="3"/>
    </row>
    <row r="579" spans="3:9" x14ac:dyDescent="0.25">
      <c r="C579" s="3"/>
      <c r="E579" s="3"/>
      <c r="G579" s="3"/>
      <c r="I579" s="3"/>
    </row>
    <row r="580" spans="3:9" x14ac:dyDescent="0.25">
      <c r="C580" s="3"/>
      <c r="E580" s="3"/>
      <c r="G580" s="3"/>
      <c r="I580" s="3"/>
    </row>
    <row r="581" spans="3:9" x14ac:dyDescent="0.25">
      <c r="C581" s="3"/>
      <c r="E581" s="3"/>
      <c r="G581" s="3"/>
      <c r="I581" s="3"/>
    </row>
    <row r="582" spans="3:9" x14ac:dyDescent="0.25">
      <c r="C582" s="3"/>
      <c r="E582" s="3"/>
      <c r="G582" s="3"/>
      <c r="I582" s="3"/>
    </row>
    <row r="583" spans="3:9" x14ac:dyDescent="0.25">
      <c r="C583" s="3"/>
      <c r="E583" s="3"/>
      <c r="G583" s="3"/>
      <c r="I583" s="3"/>
    </row>
    <row r="584" spans="3:9" x14ac:dyDescent="0.25">
      <c r="C584" s="3"/>
      <c r="E584" s="3"/>
      <c r="G584" s="3"/>
      <c r="I584" s="3"/>
    </row>
    <row r="585" spans="3:9" x14ac:dyDescent="0.25">
      <c r="C585" s="3"/>
      <c r="E585" s="3"/>
      <c r="G585" s="3"/>
      <c r="I585" s="3"/>
    </row>
    <row r="586" spans="3:9" x14ac:dyDescent="0.25">
      <c r="C586" s="3"/>
      <c r="E586" s="3"/>
      <c r="G586" s="3"/>
      <c r="I586" s="3"/>
    </row>
    <row r="587" spans="3:9" x14ac:dyDescent="0.25">
      <c r="C587" s="3"/>
      <c r="E587" s="3"/>
      <c r="G587" s="3"/>
      <c r="I587" s="3"/>
    </row>
    <row r="588" spans="3:9" x14ac:dyDescent="0.25">
      <c r="C588" s="3"/>
      <c r="E588" s="3"/>
      <c r="G588" s="3"/>
      <c r="I588" s="3"/>
    </row>
    <row r="589" spans="3:9" x14ac:dyDescent="0.25">
      <c r="C589" s="3"/>
      <c r="E589" s="3"/>
      <c r="G589" s="3"/>
      <c r="I589" s="3"/>
    </row>
    <row r="590" spans="3:9" x14ac:dyDescent="0.25">
      <c r="C590" s="3"/>
      <c r="E590" s="3"/>
      <c r="G590" s="3"/>
      <c r="I590" s="3"/>
    </row>
    <row r="591" spans="3:9" x14ac:dyDescent="0.25">
      <c r="C591" s="3"/>
      <c r="E591" s="3"/>
      <c r="G591" s="3"/>
      <c r="I591" s="3"/>
    </row>
    <row r="592" spans="3:9" x14ac:dyDescent="0.25">
      <c r="C592" s="3"/>
      <c r="E592" s="3"/>
      <c r="G592" s="3"/>
      <c r="I592" s="3"/>
    </row>
    <row r="593" spans="3:9" x14ac:dyDescent="0.25">
      <c r="C593" s="3"/>
      <c r="E593" s="3"/>
      <c r="G593" s="3"/>
      <c r="I593" s="3"/>
    </row>
    <row r="594" spans="3:9" x14ac:dyDescent="0.25">
      <c r="C594" s="3"/>
      <c r="E594" s="3"/>
      <c r="G594" s="3"/>
      <c r="I594" s="3"/>
    </row>
    <row r="595" spans="3:9" x14ac:dyDescent="0.25">
      <c r="C595" s="3"/>
      <c r="E595" s="3"/>
      <c r="G595" s="3"/>
      <c r="I595" s="3"/>
    </row>
    <row r="596" spans="3:9" x14ac:dyDescent="0.25">
      <c r="C596" s="3"/>
      <c r="E596" s="3"/>
      <c r="G596" s="3"/>
      <c r="I596" s="3"/>
    </row>
    <row r="597" spans="3:9" x14ac:dyDescent="0.25">
      <c r="C597" s="3"/>
      <c r="E597" s="3"/>
      <c r="G597" s="3"/>
      <c r="I597" s="3"/>
    </row>
    <row r="598" spans="3:9" x14ac:dyDescent="0.25">
      <c r="C598" s="3"/>
      <c r="E598" s="3"/>
      <c r="G598" s="3"/>
      <c r="I598" s="3"/>
    </row>
    <row r="599" spans="3:9" x14ac:dyDescent="0.25">
      <c r="C599" s="3"/>
      <c r="E599" s="3"/>
      <c r="G599" s="3"/>
      <c r="I599" s="3"/>
    </row>
    <row r="600" spans="3:9" x14ac:dyDescent="0.25">
      <c r="C600" s="3"/>
      <c r="E600" s="3"/>
      <c r="G600" s="3"/>
      <c r="I600" s="3"/>
    </row>
    <row r="601" spans="3:9" x14ac:dyDescent="0.25">
      <c r="C601" s="3"/>
      <c r="E601" s="3"/>
      <c r="G601" s="3"/>
      <c r="I601" s="3"/>
    </row>
    <row r="602" spans="3:9" x14ac:dyDescent="0.25">
      <c r="C602" s="3"/>
      <c r="E602" s="3"/>
      <c r="G602" s="3"/>
      <c r="I602" s="3"/>
    </row>
    <row r="603" spans="3:9" x14ac:dyDescent="0.25">
      <c r="C603" s="3"/>
      <c r="E603" s="3"/>
      <c r="G603" s="3"/>
      <c r="I603" s="3"/>
    </row>
    <row r="604" spans="3:9" x14ac:dyDescent="0.25">
      <c r="C604" s="3"/>
      <c r="E604" s="3"/>
      <c r="G604" s="3"/>
      <c r="I604" s="3"/>
    </row>
    <row r="605" spans="3:9" x14ac:dyDescent="0.25">
      <c r="C605" s="3"/>
      <c r="E605" s="3"/>
      <c r="G605" s="3"/>
      <c r="I605" s="3"/>
    </row>
    <row r="606" spans="3:9" x14ac:dyDescent="0.25">
      <c r="C606" s="3"/>
      <c r="E606" s="3"/>
      <c r="G606" s="3"/>
      <c r="I606" s="3"/>
    </row>
    <row r="607" spans="3:9" x14ac:dyDescent="0.25">
      <c r="C607" s="3"/>
      <c r="E607" s="3"/>
      <c r="G607" s="3"/>
      <c r="I607" s="3"/>
    </row>
    <row r="608" spans="3:9" x14ac:dyDescent="0.25">
      <c r="C608" s="3"/>
      <c r="E608" s="3"/>
      <c r="G608" s="3"/>
      <c r="I608" s="3"/>
    </row>
    <row r="609" spans="3:9" x14ac:dyDescent="0.25">
      <c r="C609" s="3"/>
      <c r="E609" s="3"/>
      <c r="G609" s="3"/>
      <c r="I609" s="3"/>
    </row>
    <row r="610" spans="3:9" x14ac:dyDescent="0.25">
      <c r="C610" s="3"/>
      <c r="E610" s="3"/>
      <c r="G610" s="3"/>
      <c r="I610" s="3"/>
    </row>
    <row r="611" spans="3:9" x14ac:dyDescent="0.25">
      <c r="C611" s="3"/>
      <c r="E611" s="3"/>
      <c r="G611" s="3"/>
      <c r="I611" s="3"/>
    </row>
    <row r="612" spans="3:9" x14ac:dyDescent="0.25">
      <c r="C612" s="3"/>
      <c r="E612" s="3"/>
      <c r="G612" s="3"/>
      <c r="I612" s="3"/>
    </row>
    <row r="613" spans="3:9" x14ac:dyDescent="0.25">
      <c r="C613" s="3"/>
      <c r="E613" s="3"/>
      <c r="G613" s="3"/>
      <c r="I613" s="3"/>
    </row>
    <row r="614" spans="3:9" x14ac:dyDescent="0.25">
      <c r="C614" s="3"/>
      <c r="E614" s="3"/>
      <c r="G614" s="3"/>
      <c r="I614" s="3"/>
    </row>
    <row r="615" spans="3:9" x14ac:dyDescent="0.25">
      <c r="C615" s="3"/>
      <c r="E615" s="3"/>
      <c r="G615" s="3"/>
      <c r="I615" s="3"/>
    </row>
    <row r="616" spans="3:9" x14ac:dyDescent="0.25">
      <c r="C616" s="3"/>
      <c r="E616" s="3"/>
      <c r="G616" s="3"/>
      <c r="I616" s="3"/>
    </row>
    <row r="617" spans="3:9" x14ac:dyDescent="0.25">
      <c r="C617" s="3"/>
      <c r="E617" s="3"/>
      <c r="G617" s="3"/>
      <c r="I617" s="3"/>
    </row>
    <row r="618" spans="3:9" x14ac:dyDescent="0.25">
      <c r="C618" s="3"/>
      <c r="E618" s="3"/>
      <c r="G618" s="3"/>
      <c r="I618" s="3"/>
    </row>
    <row r="619" spans="3:9" x14ac:dyDescent="0.25">
      <c r="C619" s="3"/>
      <c r="E619" s="3"/>
      <c r="G619" s="3"/>
      <c r="I619" s="3"/>
    </row>
    <row r="620" spans="3:9" x14ac:dyDescent="0.25">
      <c r="C620" s="3"/>
      <c r="E620" s="3"/>
      <c r="G620" s="3"/>
      <c r="I620" s="3"/>
    </row>
    <row r="621" spans="3:9" x14ac:dyDescent="0.25">
      <c r="C621" s="3"/>
      <c r="E621" s="3"/>
      <c r="G621" s="3"/>
      <c r="I621" s="3"/>
    </row>
    <row r="622" spans="3:9" x14ac:dyDescent="0.25">
      <c r="C622" s="3"/>
      <c r="E622" s="3"/>
      <c r="G622" s="3"/>
      <c r="I622" s="3"/>
    </row>
    <row r="623" spans="3:9" x14ac:dyDescent="0.25">
      <c r="C623" s="3"/>
      <c r="E623" s="3"/>
      <c r="G623" s="3"/>
      <c r="I623" s="3"/>
    </row>
    <row r="624" spans="3:9" x14ac:dyDescent="0.25">
      <c r="C624" s="3"/>
      <c r="E624" s="3"/>
      <c r="G624" s="3"/>
      <c r="I624" s="3"/>
    </row>
    <row r="625" spans="3:9" x14ac:dyDescent="0.25">
      <c r="C625" s="3"/>
      <c r="E625" s="3"/>
      <c r="G625" s="3"/>
      <c r="I625" s="3"/>
    </row>
    <row r="626" spans="3:9" x14ac:dyDescent="0.25">
      <c r="C626" s="3"/>
      <c r="E626" s="3"/>
      <c r="G626" s="3"/>
      <c r="I626" s="3"/>
    </row>
    <row r="627" spans="3:9" x14ac:dyDescent="0.25">
      <c r="C627" s="3"/>
      <c r="E627" s="3"/>
      <c r="G627" s="3"/>
      <c r="I627" s="3"/>
    </row>
    <row r="628" spans="3:9" x14ac:dyDescent="0.25">
      <c r="C628" s="3"/>
      <c r="E628" s="3"/>
      <c r="G628" s="3"/>
      <c r="I628" s="3"/>
    </row>
    <row r="629" spans="3:9" x14ac:dyDescent="0.25">
      <c r="C629" s="3"/>
      <c r="E629" s="3"/>
      <c r="G629" s="3"/>
      <c r="I629" s="3"/>
    </row>
    <row r="630" spans="3:9" x14ac:dyDescent="0.25">
      <c r="C630" s="3"/>
      <c r="E630" s="3"/>
      <c r="G630" s="3"/>
      <c r="I630" s="3"/>
    </row>
    <row r="631" spans="3:9" x14ac:dyDescent="0.25">
      <c r="C631" s="3"/>
      <c r="E631" s="3"/>
      <c r="G631" s="3"/>
      <c r="I631" s="3"/>
    </row>
    <row r="632" spans="3:9" x14ac:dyDescent="0.25">
      <c r="C632" s="3"/>
      <c r="E632" s="3"/>
      <c r="G632" s="3"/>
      <c r="I632" s="3"/>
    </row>
    <row r="633" spans="3:9" x14ac:dyDescent="0.25">
      <c r="C633" s="3"/>
      <c r="E633" s="3"/>
      <c r="G633" s="3"/>
      <c r="I633" s="3"/>
    </row>
    <row r="634" spans="3:9" x14ac:dyDescent="0.25">
      <c r="C634" s="3"/>
      <c r="E634" s="3"/>
      <c r="G634" s="3"/>
      <c r="I634" s="3"/>
    </row>
    <row r="635" spans="3:9" x14ac:dyDescent="0.25">
      <c r="C635" s="3"/>
      <c r="E635" s="3"/>
      <c r="G635" s="3"/>
      <c r="I635" s="3"/>
    </row>
    <row r="636" spans="3:9" x14ac:dyDescent="0.25">
      <c r="C636" s="3"/>
      <c r="E636" s="3"/>
      <c r="G636" s="3"/>
      <c r="I636" s="3"/>
    </row>
    <row r="637" spans="3:9" x14ac:dyDescent="0.25">
      <c r="C637" s="3"/>
      <c r="E637" s="3"/>
      <c r="G637" s="3"/>
      <c r="I637" s="3"/>
    </row>
    <row r="638" spans="3:9" x14ac:dyDescent="0.25">
      <c r="C638" s="3"/>
      <c r="E638" s="3"/>
      <c r="G638" s="3"/>
      <c r="I638" s="3"/>
    </row>
    <row r="639" spans="3:9" x14ac:dyDescent="0.25">
      <c r="C639" s="3"/>
      <c r="E639" s="3"/>
      <c r="G639" s="3"/>
      <c r="I639" s="3"/>
    </row>
    <row r="640" spans="3:9" x14ac:dyDescent="0.25">
      <c r="C640" s="3"/>
      <c r="E640" s="3"/>
      <c r="G640" s="3"/>
      <c r="I640" s="3"/>
    </row>
    <row r="641" spans="3:9" x14ac:dyDescent="0.25">
      <c r="C641" s="3"/>
      <c r="E641" s="3"/>
      <c r="G641" s="3"/>
      <c r="I641" s="3"/>
    </row>
    <row r="642" spans="3:9" x14ac:dyDescent="0.25">
      <c r="C642" s="3"/>
      <c r="E642" s="3"/>
      <c r="G642" s="3"/>
      <c r="I642" s="3"/>
    </row>
    <row r="643" spans="3:9" x14ac:dyDescent="0.25">
      <c r="C643" s="3"/>
      <c r="E643" s="3"/>
      <c r="G643" s="3"/>
      <c r="I643" s="3"/>
    </row>
    <row r="644" spans="3:9" x14ac:dyDescent="0.25">
      <c r="C644" s="3"/>
      <c r="E644" s="3"/>
      <c r="G644" s="3"/>
      <c r="I644" s="3"/>
    </row>
    <row r="645" spans="3:9" x14ac:dyDescent="0.25">
      <c r="C645" s="3"/>
      <c r="E645" s="3"/>
      <c r="G645" s="3"/>
      <c r="I645" s="3"/>
    </row>
    <row r="646" spans="3:9" x14ac:dyDescent="0.25">
      <c r="C646" s="3"/>
      <c r="E646" s="3"/>
      <c r="G646" s="3"/>
      <c r="I646" s="3"/>
    </row>
    <row r="647" spans="3:9" x14ac:dyDescent="0.25">
      <c r="C647" s="3"/>
      <c r="E647" s="3"/>
      <c r="G647" s="3"/>
      <c r="I647" s="3"/>
    </row>
    <row r="648" spans="3:9" x14ac:dyDescent="0.25">
      <c r="C648" s="3"/>
      <c r="E648" s="3"/>
      <c r="G648" s="3"/>
      <c r="I648" s="3"/>
    </row>
    <row r="649" spans="3:9" x14ac:dyDescent="0.25">
      <c r="C649" s="3"/>
      <c r="E649" s="3"/>
      <c r="G649" s="3"/>
      <c r="I649" s="3"/>
    </row>
    <row r="650" spans="3:9" x14ac:dyDescent="0.25">
      <c r="C650" s="3"/>
      <c r="E650" s="3"/>
      <c r="G650" s="3"/>
      <c r="I650" s="3"/>
    </row>
    <row r="651" spans="3:9" x14ac:dyDescent="0.25">
      <c r="C651" s="3"/>
      <c r="E651" s="3"/>
      <c r="G651" s="3"/>
      <c r="I651" s="3"/>
    </row>
    <row r="652" spans="3:9" x14ac:dyDescent="0.25">
      <c r="C652" s="3"/>
      <c r="E652" s="3"/>
      <c r="G652" s="3"/>
      <c r="I652" s="3"/>
    </row>
    <row r="653" spans="3:9" x14ac:dyDescent="0.25">
      <c r="C653" s="3"/>
      <c r="E653" s="3"/>
      <c r="G653" s="3"/>
      <c r="I653" s="3"/>
    </row>
    <row r="654" spans="3:9" x14ac:dyDescent="0.25">
      <c r="C654" s="3"/>
      <c r="E654" s="3"/>
      <c r="G654" s="3"/>
      <c r="I654" s="3"/>
    </row>
    <row r="655" spans="3:9" x14ac:dyDescent="0.25">
      <c r="C655" s="3"/>
      <c r="E655" s="3"/>
      <c r="G655" s="3"/>
      <c r="I655" s="3"/>
    </row>
    <row r="656" spans="3:9" x14ac:dyDescent="0.25">
      <c r="C656" s="3"/>
      <c r="E656" s="3"/>
      <c r="G656" s="3"/>
      <c r="I656" s="3"/>
    </row>
    <row r="657" spans="3:9" x14ac:dyDescent="0.25">
      <c r="C657" s="3"/>
      <c r="E657" s="3"/>
      <c r="G657" s="3"/>
      <c r="I657" s="3"/>
    </row>
    <row r="658" spans="3:9" x14ac:dyDescent="0.25">
      <c r="C658" s="3"/>
      <c r="E658" s="3"/>
      <c r="G658" s="3"/>
      <c r="I658" s="3"/>
    </row>
    <row r="659" spans="3:9" x14ac:dyDescent="0.25">
      <c r="C659" s="3"/>
      <c r="E659" s="3"/>
      <c r="G659" s="3"/>
      <c r="I659" s="3"/>
    </row>
    <row r="660" spans="3:9" x14ac:dyDescent="0.25">
      <c r="C660" s="3"/>
      <c r="E660" s="3"/>
      <c r="G660" s="3"/>
      <c r="I660" s="3"/>
    </row>
    <row r="661" spans="3:9" x14ac:dyDescent="0.25">
      <c r="C661" s="3"/>
      <c r="E661" s="3"/>
      <c r="G661" s="3"/>
      <c r="I661" s="3"/>
    </row>
    <row r="662" spans="3:9" x14ac:dyDescent="0.25">
      <c r="C662" s="3"/>
      <c r="E662" s="3"/>
      <c r="G662" s="3"/>
      <c r="I662" s="3"/>
    </row>
    <row r="663" spans="3:9" x14ac:dyDescent="0.25">
      <c r="C663" s="3"/>
      <c r="E663" s="3"/>
      <c r="G663" s="3"/>
      <c r="I663" s="3"/>
    </row>
    <row r="664" spans="3:9" x14ac:dyDescent="0.25">
      <c r="C664" s="3"/>
      <c r="E664" s="3"/>
      <c r="G664" s="3"/>
      <c r="I664" s="3"/>
    </row>
    <row r="665" spans="3:9" x14ac:dyDescent="0.25">
      <c r="C665" s="3"/>
      <c r="E665" s="3"/>
      <c r="G665" s="3"/>
      <c r="I665" s="3"/>
    </row>
    <row r="666" spans="3:9" x14ac:dyDescent="0.25">
      <c r="C666" s="3"/>
      <c r="E666" s="3"/>
      <c r="G666" s="3"/>
      <c r="I666" s="3"/>
    </row>
    <row r="667" spans="3:9" x14ac:dyDescent="0.25">
      <c r="C667" s="3"/>
      <c r="E667" s="3"/>
      <c r="G667" s="3"/>
      <c r="I667" s="3"/>
    </row>
    <row r="668" spans="3:9" x14ac:dyDescent="0.25">
      <c r="C668" s="3"/>
      <c r="E668" s="3"/>
      <c r="G668" s="3"/>
      <c r="I668" s="3"/>
    </row>
    <row r="669" spans="3:9" x14ac:dyDescent="0.25">
      <c r="C669" s="3"/>
      <c r="E669" s="3"/>
      <c r="G669" s="3"/>
      <c r="I669" s="3"/>
    </row>
    <row r="670" spans="3:9" x14ac:dyDescent="0.25">
      <c r="C670" s="3"/>
      <c r="E670" s="3"/>
      <c r="G670" s="3"/>
      <c r="I670" s="3"/>
    </row>
    <row r="671" spans="3:9" x14ac:dyDescent="0.25">
      <c r="C671" s="3"/>
      <c r="E671" s="3"/>
      <c r="G671" s="3"/>
      <c r="I671" s="3"/>
    </row>
    <row r="672" spans="3:9" x14ac:dyDescent="0.25">
      <c r="C672" s="3"/>
      <c r="E672" s="3"/>
      <c r="G672" s="3"/>
      <c r="I672" s="3"/>
    </row>
    <row r="673" spans="3:9" x14ac:dyDescent="0.25">
      <c r="C673" s="3"/>
      <c r="E673" s="3"/>
      <c r="G673" s="3"/>
      <c r="I673" s="3"/>
    </row>
    <row r="674" spans="3:9" x14ac:dyDescent="0.25">
      <c r="C674" s="3"/>
      <c r="E674" s="3"/>
      <c r="G674" s="3"/>
      <c r="I674" s="3"/>
    </row>
    <row r="675" spans="3:9" x14ac:dyDescent="0.25">
      <c r="C675" s="3"/>
      <c r="E675" s="3"/>
      <c r="G675" s="3"/>
      <c r="I675" s="3"/>
    </row>
    <row r="676" spans="3:9" x14ac:dyDescent="0.25">
      <c r="C676" s="3"/>
      <c r="E676" s="3"/>
      <c r="G676" s="3"/>
      <c r="I676" s="3"/>
    </row>
    <row r="677" spans="3:9" x14ac:dyDescent="0.25">
      <c r="C677" s="3"/>
      <c r="E677" s="3"/>
      <c r="G677" s="3"/>
      <c r="I677" s="3"/>
    </row>
    <row r="678" spans="3:9" x14ac:dyDescent="0.25">
      <c r="C678" s="3"/>
      <c r="E678" s="3"/>
      <c r="G678" s="3"/>
      <c r="I678" s="3"/>
    </row>
    <row r="679" spans="3:9" x14ac:dyDescent="0.25">
      <c r="C679" s="3"/>
      <c r="E679" s="3"/>
      <c r="G679" s="3"/>
      <c r="I679" s="3"/>
    </row>
    <row r="680" spans="3:9" x14ac:dyDescent="0.25">
      <c r="C680" s="3"/>
      <c r="E680" s="3"/>
      <c r="G680" s="3"/>
      <c r="I680" s="3"/>
    </row>
    <row r="681" spans="3:9" x14ac:dyDescent="0.25">
      <c r="C681" s="3"/>
      <c r="E681" s="3"/>
      <c r="G681" s="3"/>
      <c r="I681" s="3"/>
    </row>
    <row r="682" spans="3:9" x14ac:dyDescent="0.25">
      <c r="C682" s="3"/>
      <c r="E682" s="3"/>
      <c r="G682" s="3"/>
      <c r="I682" s="3"/>
    </row>
    <row r="683" spans="3:9" x14ac:dyDescent="0.25">
      <c r="C683" s="3"/>
      <c r="E683" s="3"/>
      <c r="G683" s="3"/>
      <c r="I683" s="3"/>
    </row>
    <row r="684" spans="3:9" x14ac:dyDescent="0.25">
      <c r="C684" s="3"/>
      <c r="E684" s="3"/>
      <c r="G684" s="3"/>
      <c r="I684" s="3"/>
    </row>
    <row r="685" spans="3:9" x14ac:dyDescent="0.25">
      <c r="C685" s="3"/>
      <c r="E685" s="3"/>
      <c r="G685" s="3"/>
      <c r="I685" s="3"/>
    </row>
    <row r="686" spans="3:9" x14ac:dyDescent="0.25">
      <c r="C686" s="3"/>
      <c r="E686" s="3"/>
      <c r="G686" s="3"/>
      <c r="I686" s="3"/>
    </row>
    <row r="687" spans="3:9" x14ac:dyDescent="0.25">
      <c r="C687" s="3"/>
      <c r="E687" s="3"/>
      <c r="G687" s="3"/>
      <c r="I687" s="3"/>
    </row>
    <row r="688" spans="3:9" x14ac:dyDescent="0.25">
      <c r="C688" s="3"/>
      <c r="E688" s="3"/>
      <c r="G688" s="3"/>
      <c r="I688" s="3"/>
    </row>
    <row r="689" spans="3:9" x14ac:dyDescent="0.25">
      <c r="C689" s="3"/>
      <c r="E689" s="3"/>
      <c r="G689" s="3"/>
      <c r="I689" s="3"/>
    </row>
    <row r="690" spans="3:9" x14ac:dyDescent="0.25">
      <c r="C690" s="3"/>
      <c r="E690" s="3"/>
      <c r="G690" s="3"/>
      <c r="I690" s="3"/>
    </row>
    <row r="691" spans="3:9" x14ac:dyDescent="0.25">
      <c r="C691" s="3"/>
      <c r="E691" s="3"/>
      <c r="G691" s="3"/>
      <c r="I691" s="3"/>
    </row>
    <row r="692" spans="3:9" x14ac:dyDescent="0.25">
      <c r="C692" s="3"/>
      <c r="E692" s="3"/>
      <c r="G692" s="3"/>
      <c r="I692" s="3"/>
    </row>
    <row r="693" spans="3:9" x14ac:dyDescent="0.25">
      <c r="C693" s="3"/>
      <c r="E693" s="3"/>
      <c r="G693" s="3"/>
      <c r="I693" s="3"/>
    </row>
    <row r="694" spans="3:9" x14ac:dyDescent="0.25">
      <c r="C694" s="3"/>
      <c r="E694" s="3"/>
      <c r="G694" s="3"/>
      <c r="I694" s="3"/>
    </row>
    <row r="695" spans="3:9" x14ac:dyDescent="0.25">
      <c r="C695" s="3"/>
      <c r="E695" s="3"/>
      <c r="G695" s="3"/>
      <c r="I695" s="3"/>
    </row>
    <row r="696" spans="3:9" x14ac:dyDescent="0.25">
      <c r="C696" s="3"/>
      <c r="E696" s="3"/>
      <c r="G696" s="3"/>
      <c r="I696" s="3"/>
    </row>
    <row r="697" spans="3:9" x14ac:dyDescent="0.25">
      <c r="C697" s="3"/>
      <c r="E697" s="3"/>
      <c r="G697" s="3"/>
      <c r="I697" s="3"/>
    </row>
    <row r="698" spans="3:9" x14ac:dyDescent="0.25">
      <c r="C698" s="3"/>
      <c r="E698" s="3"/>
      <c r="G698" s="3"/>
      <c r="I698" s="3"/>
    </row>
    <row r="699" spans="3:9" x14ac:dyDescent="0.25">
      <c r="C699" s="3"/>
      <c r="E699" s="3"/>
      <c r="G699" s="3"/>
      <c r="I699" s="3"/>
    </row>
    <row r="700" spans="3:9" x14ac:dyDescent="0.25">
      <c r="C700" s="3"/>
      <c r="E700" s="3"/>
      <c r="G700" s="3"/>
      <c r="I700" s="3"/>
    </row>
    <row r="701" spans="3:9" x14ac:dyDescent="0.25">
      <c r="C701" s="3"/>
      <c r="E701" s="3"/>
      <c r="G701" s="3"/>
      <c r="I701" s="3"/>
    </row>
    <row r="702" spans="3:9" x14ac:dyDescent="0.25">
      <c r="C702" s="3"/>
      <c r="E702" s="3"/>
      <c r="G702" s="3"/>
      <c r="I702" s="3"/>
    </row>
    <row r="703" spans="3:9" x14ac:dyDescent="0.25">
      <c r="C703" s="3"/>
      <c r="E703" s="3"/>
      <c r="G703" s="3"/>
      <c r="I703" s="3"/>
    </row>
    <row r="704" spans="3:9" x14ac:dyDescent="0.25">
      <c r="C704" s="3"/>
      <c r="E704" s="3"/>
      <c r="G704" s="3"/>
      <c r="I704" s="3"/>
    </row>
    <row r="705" spans="3:9" x14ac:dyDescent="0.25">
      <c r="C705" s="3"/>
      <c r="E705" s="3"/>
      <c r="G705" s="3"/>
      <c r="I705" s="3"/>
    </row>
    <row r="706" spans="3:9" x14ac:dyDescent="0.25">
      <c r="C706" s="3"/>
      <c r="E706" s="3"/>
      <c r="G706" s="3"/>
      <c r="I706" s="3"/>
    </row>
    <row r="707" spans="3:9" x14ac:dyDescent="0.25">
      <c r="C707" s="3"/>
      <c r="E707" s="3"/>
      <c r="G707" s="3"/>
      <c r="I707" s="3"/>
    </row>
    <row r="708" spans="3:9" x14ac:dyDescent="0.25">
      <c r="C708" s="3"/>
      <c r="E708" s="3"/>
      <c r="G708" s="3"/>
      <c r="I708" s="3"/>
    </row>
    <row r="709" spans="3:9" x14ac:dyDescent="0.25">
      <c r="C709" s="3"/>
      <c r="E709" s="3"/>
      <c r="G709" s="3"/>
      <c r="I709" s="3"/>
    </row>
    <row r="710" spans="3:9" x14ac:dyDescent="0.25">
      <c r="C710" s="3"/>
      <c r="E710" s="3"/>
      <c r="G710" s="3"/>
      <c r="I710" s="3"/>
    </row>
    <row r="711" spans="3:9" x14ac:dyDescent="0.25">
      <c r="C711" s="3"/>
      <c r="E711" s="3"/>
      <c r="G711" s="3"/>
      <c r="I711" s="3"/>
    </row>
    <row r="712" spans="3:9" x14ac:dyDescent="0.25">
      <c r="C712" s="3"/>
      <c r="E712" s="3"/>
      <c r="G712" s="3"/>
      <c r="I712" s="3"/>
    </row>
    <row r="713" spans="3:9" x14ac:dyDescent="0.25">
      <c r="C713" s="3"/>
      <c r="E713" s="3"/>
      <c r="G713" s="3"/>
      <c r="I713" s="3"/>
    </row>
    <row r="714" spans="3:9" x14ac:dyDescent="0.25">
      <c r="C714" s="3"/>
      <c r="E714" s="3"/>
      <c r="G714" s="3"/>
      <c r="I714" s="3"/>
    </row>
    <row r="715" spans="3:9" x14ac:dyDescent="0.25">
      <c r="C715" s="3"/>
      <c r="E715" s="3"/>
      <c r="G715" s="3"/>
      <c r="I715" s="3"/>
    </row>
    <row r="716" spans="3:9" x14ac:dyDescent="0.25">
      <c r="C716" s="3"/>
      <c r="E716" s="3"/>
      <c r="G716" s="3"/>
      <c r="I716" s="3"/>
    </row>
    <row r="717" spans="3:9" x14ac:dyDescent="0.25">
      <c r="C717" s="3"/>
      <c r="E717" s="3"/>
      <c r="G717" s="3"/>
      <c r="I717" s="3"/>
    </row>
    <row r="718" spans="3:9" x14ac:dyDescent="0.25">
      <c r="C718" s="3"/>
      <c r="E718" s="3"/>
      <c r="G718" s="3"/>
      <c r="I718" s="3"/>
    </row>
    <row r="719" spans="3:9" x14ac:dyDescent="0.25">
      <c r="C719" s="3"/>
      <c r="E719" s="3"/>
      <c r="G719" s="3"/>
      <c r="I719" s="3"/>
    </row>
    <row r="720" spans="3:9" x14ac:dyDescent="0.25">
      <c r="C720" s="3"/>
      <c r="E720" s="3"/>
      <c r="G720" s="3"/>
      <c r="I720" s="3"/>
    </row>
    <row r="721" spans="3:9" x14ac:dyDescent="0.25">
      <c r="C721" s="3"/>
      <c r="E721" s="3"/>
      <c r="G721" s="3"/>
      <c r="I721" s="3"/>
    </row>
    <row r="722" spans="3:9" x14ac:dyDescent="0.25">
      <c r="C722" s="3"/>
      <c r="E722" s="3"/>
      <c r="G722" s="3"/>
      <c r="I722" s="3"/>
    </row>
    <row r="723" spans="3:9" x14ac:dyDescent="0.25">
      <c r="C723" s="3"/>
      <c r="E723" s="3"/>
      <c r="G723" s="3"/>
      <c r="I723" s="3"/>
    </row>
    <row r="724" spans="3:9" x14ac:dyDescent="0.25">
      <c r="C724" s="3"/>
      <c r="E724" s="3"/>
      <c r="G724" s="3"/>
      <c r="I724" s="3"/>
    </row>
    <row r="725" spans="3:9" x14ac:dyDescent="0.25">
      <c r="C725" s="3"/>
      <c r="E725" s="3"/>
      <c r="G725" s="3"/>
      <c r="I725" s="3"/>
    </row>
    <row r="726" spans="3:9" x14ac:dyDescent="0.25">
      <c r="C726" s="3"/>
      <c r="E726" s="3"/>
      <c r="G726" s="3"/>
      <c r="I726" s="3"/>
    </row>
    <row r="727" spans="3:9" x14ac:dyDescent="0.25">
      <c r="C727" s="3"/>
      <c r="E727" s="3"/>
      <c r="G727" s="3"/>
      <c r="I727" s="3"/>
    </row>
    <row r="728" spans="3:9" x14ac:dyDescent="0.25">
      <c r="C728" s="3"/>
      <c r="E728" s="3"/>
      <c r="G728" s="3"/>
      <c r="I728" s="3"/>
    </row>
    <row r="729" spans="3:9" x14ac:dyDescent="0.25">
      <c r="C729" s="3"/>
      <c r="E729" s="3"/>
      <c r="G729" s="3"/>
      <c r="I729" s="3"/>
    </row>
    <row r="730" spans="3:9" x14ac:dyDescent="0.25">
      <c r="C730" s="3"/>
      <c r="E730" s="3"/>
      <c r="G730" s="3"/>
      <c r="I730" s="3"/>
    </row>
    <row r="731" spans="3:9" x14ac:dyDescent="0.25">
      <c r="C731" s="3"/>
      <c r="E731" s="3"/>
      <c r="G731" s="3"/>
      <c r="I731" s="3"/>
    </row>
    <row r="732" spans="3:9" x14ac:dyDescent="0.25">
      <c r="C732" s="3"/>
      <c r="E732" s="3"/>
      <c r="G732" s="3"/>
      <c r="I732" s="3"/>
    </row>
    <row r="733" spans="3:9" x14ac:dyDescent="0.25">
      <c r="C733" s="3"/>
      <c r="E733" s="3"/>
      <c r="G733" s="3"/>
      <c r="I733" s="3"/>
    </row>
    <row r="734" spans="3:9" x14ac:dyDescent="0.25">
      <c r="C734" s="3"/>
      <c r="E734" s="3"/>
      <c r="G734" s="3"/>
      <c r="I734" s="3"/>
    </row>
    <row r="735" spans="3:9" x14ac:dyDescent="0.25">
      <c r="C735" s="3"/>
      <c r="E735" s="3"/>
      <c r="G735" s="3"/>
      <c r="I735" s="3"/>
    </row>
    <row r="736" spans="3:9" x14ac:dyDescent="0.25">
      <c r="C736" s="3"/>
      <c r="E736" s="3"/>
      <c r="G736" s="3"/>
      <c r="I736" s="3"/>
    </row>
    <row r="737" spans="3:9" x14ac:dyDescent="0.25">
      <c r="C737" s="3"/>
      <c r="E737" s="3"/>
      <c r="G737" s="3"/>
      <c r="I737" s="3"/>
    </row>
    <row r="738" spans="3:9" x14ac:dyDescent="0.25">
      <c r="C738" s="3"/>
      <c r="E738" s="3"/>
      <c r="G738" s="3"/>
      <c r="I738" s="3"/>
    </row>
    <row r="739" spans="3:9" x14ac:dyDescent="0.25">
      <c r="C739" s="3"/>
      <c r="E739" s="3"/>
      <c r="G739" s="3"/>
      <c r="I739" s="3"/>
    </row>
    <row r="740" spans="3:9" x14ac:dyDescent="0.25">
      <c r="C740" s="3"/>
      <c r="E740" s="3"/>
      <c r="G740" s="3"/>
      <c r="I740" s="3"/>
    </row>
    <row r="741" spans="3:9" x14ac:dyDescent="0.25">
      <c r="C741" s="3"/>
      <c r="E741" s="3"/>
      <c r="G741" s="3"/>
      <c r="I741" s="3"/>
    </row>
    <row r="742" spans="3:9" x14ac:dyDescent="0.25">
      <c r="C742" s="3"/>
      <c r="E742" s="3"/>
      <c r="G742" s="3"/>
      <c r="I742" s="3"/>
    </row>
    <row r="743" spans="3:9" x14ac:dyDescent="0.25">
      <c r="C743" s="3"/>
      <c r="E743" s="3"/>
      <c r="G743" s="3"/>
      <c r="I743" s="3"/>
    </row>
    <row r="744" spans="3:9" x14ac:dyDescent="0.25">
      <c r="C744" s="3"/>
      <c r="E744" s="3"/>
      <c r="G744" s="3"/>
      <c r="I744" s="3"/>
    </row>
    <row r="745" spans="3:9" x14ac:dyDescent="0.25">
      <c r="C745" s="3"/>
      <c r="E745" s="3"/>
      <c r="G745" s="3"/>
      <c r="I745" s="3"/>
    </row>
    <row r="746" spans="3:9" x14ac:dyDescent="0.25">
      <c r="C746" s="3"/>
      <c r="E746" s="3"/>
      <c r="G746" s="3"/>
      <c r="I746" s="3"/>
    </row>
    <row r="747" spans="3:9" x14ac:dyDescent="0.25">
      <c r="C747" s="3"/>
      <c r="E747" s="3"/>
      <c r="G747" s="3"/>
      <c r="I747" s="3"/>
    </row>
    <row r="748" spans="3:9" x14ac:dyDescent="0.25">
      <c r="C748" s="3"/>
      <c r="E748" s="3"/>
      <c r="G748" s="3"/>
      <c r="I748" s="3"/>
    </row>
    <row r="749" spans="3:9" x14ac:dyDescent="0.25">
      <c r="C749" s="3"/>
      <c r="E749" s="3"/>
      <c r="G749" s="3"/>
      <c r="I749" s="3"/>
    </row>
    <row r="750" spans="3:9" x14ac:dyDescent="0.25">
      <c r="C750" s="3"/>
      <c r="E750" s="3"/>
      <c r="G750" s="3"/>
      <c r="I750" s="3"/>
    </row>
    <row r="751" spans="3:9" x14ac:dyDescent="0.25">
      <c r="C751" s="3"/>
      <c r="E751" s="3"/>
      <c r="G751" s="3"/>
      <c r="I751" s="3"/>
    </row>
    <row r="752" spans="3:9" x14ac:dyDescent="0.25">
      <c r="C752" s="3"/>
      <c r="E752" s="3"/>
      <c r="G752" s="3"/>
      <c r="I752" s="3"/>
    </row>
    <row r="753" spans="3:9" x14ac:dyDescent="0.25">
      <c r="C753" s="3"/>
      <c r="E753" s="3"/>
      <c r="G753" s="3"/>
      <c r="I753" s="3"/>
    </row>
    <row r="754" spans="3:9" x14ac:dyDescent="0.25">
      <c r="C754" s="3"/>
      <c r="E754" s="3"/>
      <c r="G754" s="3"/>
      <c r="I754" s="3"/>
    </row>
    <row r="755" spans="3:9" x14ac:dyDescent="0.25">
      <c r="C755" s="3"/>
      <c r="E755" s="3"/>
      <c r="G755" s="3"/>
      <c r="I755" s="3"/>
    </row>
    <row r="756" spans="3:9" x14ac:dyDescent="0.25">
      <c r="C756" s="3"/>
      <c r="E756" s="3"/>
      <c r="G756" s="3"/>
      <c r="I756" s="3"/>
    </row>
    <row r="757" spans="3:9" x14ac:dyDescent="0.25">
      <c r="C757" s="3"/>
      <c r="E757" s="3"/>
      <c r="G757" s="3"/>
      <c r="I757" s="3"/>
    </row>
    <row r="758" spans="3:9" x14ac:dyDescent="0.25">
      <c r="C758" s="3"/>
      <c r="E758" s="3"/>
      <c r="G758" s="3"/>
      <c r="I758" s="3"/>
    </row>
    <row r="759" spans="3:9" x14ac:dyDescent="0.25">
      <c r="C759" s="3"/>
      <c r="E759" s="3"/>
      <c r="G759" s="3"/>
      <c r="I759" s="3"/>
    </row>
    <row r="760" spans="3:9" x14ac:dyDescent="0.25">
      <c r="C760" s="3"/>
      <c r="E760" s="3"/>
      <c r="G760" s="3"/>
      <c r="I760" s="3"/>
    </row>
    <row r="761" spans="3:9" x14ac:dyDescent="0.25">
      <c r="C761" s="3"/>
      <c r="E761" s="3"/>
      <c r="G761" s="3"/>
      <c r="I761" s="3"/>
    </row>
    <row r="762" spans="3:9" x14ac:dyDescent="0.25">
      <c r="C762" s="3"/>
      <c r="E762" s="3"/>
      <c r="G762" s="3"/>
      <c r="I762" s="3"/>
    </row>
    <row r="763" spans="3:9" x14ac:dyDescent="0.25">
      <c r="C763" s="3"/>
      <c r="E763" s="3"/>
      <c r="G763" s="3"/>
      <c r="I763" s="3"/>
    </row>
    <row r="764" spans="3:9" x14ac:dyDescent="0.25">
      <c r="C764" s="3"/>
      <c r="E764" s="3"/>
      <c r="G764" s="3"/>
      <c r="I764" s="3"/>
    </row>
    <row r="765" spans="3:9" x14ac:dyDescent="0.25">
      <c r="C765" s="3"/>
      <c r="E765" s="3"/>
      <c r="G765" s="3"/>
      <c r="I765" s="3"/>
    </row>
    <row r="766" spans="3:9" x14ac:dyDescent="0.25">
      <c r="C766" s="3"/>
      <c r="E766" s="3"/>
      <c r="G766" s="3"/>
      <c r="I766" s="3"/>
    </row>
    <row r="767" spans="3:9" x14ac:dyDescent="0.25">
      <c r="C767" s="3"/>
      <c r="E767" s="3"/>
      <c r="G767" s="3"/>
      <c r="I767" s="3"/>
    </row>
    <row r="768" spans="3:9" x14ac:dyDescent="0.25">
      <c r="C768" s="3"/>
      <c r="E768" s="3"/>
      <c r="G768" s="3"/>
      <c r="I768" s="3"/>
    </row>
    <row r="769" spans="3:9" x14ac:dyDescent="0.25">
      <c r="C769" s="3"/>
      <c r="E769" s="3"/>
      <c r="G769" s="3"/>
      <c r="I769" s="3"/>
    </row>
    <row r="770" spans="3:9" x14ac:dyDescent="0.25">
      <c r="C770" s="3"/>
      <c r="E770" s="3"/>
      <c r="G770" s="3"/>
      <c r="I770" s="3"/>
    </row>
    <row r="771" spans="3:9" x14ac:dyDescent="0.25">
      <c r="C771" s="3"/>
      <c r="E771" s="3"/>
      <c r="G771" s="3"/>
      <c r="I771" s="3"/>
    </row>
    <row r="772" spans="3:9" x14ac:dyDescent="0.25">
      <c r="C772" s="3"/>
      <c r="E772" s="3"/>
      <c r="G772" s="3"/>
      <c r="I772" s="3"/>
    </row>
    <row r="773" spans="3:9" x14ac:dyDescent="0.25">
      <c r="C773" s="3"/>
      <c r="E773" s="3"/>
      <c r="G773" s="3"/>
      <c r="I773" s="3"/>
    </row>
    <row r="774" spans="3:9" x14ac:dyDescent="0.25">
      <c r="C774" s="3"/>
      <c r="E774" s="3"/>
      <c r="G774" s="3"/>
      <c r="I774" s="3"/>
    </row>
    <row r="775" spans="3:9" x14ac:dyDescent="0.25">
      <c r="C775" s="3"/>
      <c r="E775" s="3"/>
      <c r="G775" s="3"/>
      <c r="I775" s="3"/>
    </row>
    <row r="776" spans="3:9" x14ac:dyDescent="0.25">
      <c r="C776" s="3"/>
      <c r="E776" s="3"/>
      <c r="G776" s="3"/>
      <c r="I776" s="3"/>
    </row>
    <row r="777" spans="3:9" x14ac:dyDescent="0.25">
      <c r="C777" s="3"/>
      <c r="E777" s="3"/>
      <c r="G777" s="3"/>
      <c r="I777" s="3"/>
    </row>
    <row r="778" spans="3:9" x14ac:dyDescent="0.25">
      <c r="C778" s="3"/>
      <c r="E778" s="3"/>
      <c r="G778" s="3"/>
      <c r="I778" s="3"/>
    </row>
    <row r="779" spans="3:9" x14ac:dyDescent="0.25">
      <c r="C779" s="3"/>
      <c r="E779" s="3"/>
      <c r="G779" s="3"/>
      <c r="I779" s="3"/>
    </row>
    <row r="780" spans="3:9" x14ac:dyDescent="0.25">
      <c r="C780" s="3"/>
      <c r="E780" s="3"/>
      <c r="G780" s="3"/>
      <c r="I780" s="3"/>
    </row>
    <row r="781" spans="3:9" x14ac:dyDescent="0.25">
      <c r="C781" s="3"/>
      <c r="E781" s="3"/>
      <c r="G781" s="3"/>
      <c r="I781" s="3"/>
    </row>
    <row r="782" spans="3:9" x14ac:dyDescent="0.25">
      <c r="C782" s="3"/>
      <c r="E782" s="3"/>
      <c r="G782" s="3"/>
      <c r="I782" s="3"/>
    </row>
    <row r="783" spans="3:9" x14ac:dyDescent="0.25">
      <c r="C783" s="3"/>
      <c r="E783" s="3"/>
      <c r="G783" s="3"/>
      <c r="I783" s="3"/>
    </row>
    <row r="784" spans="3:9" x14ac:dyDescent="0.25">
      <c r="C784" s="3"/>
      <c r="E784" s="3"/>
      <c r="G784" s="3"/>
      <c r="I784" s="3"/>
    </row>
    <row r="785" spans="3:9" x14ac:dyDescent="0.25">
      <c r="C785" s="3"/>
      <c r="E785" s="3"/>
      <c r="G785" s="3"/>
      <c r="I785" s="3"/>
    </row>
    <row r="786" spans="3:9" x14ac:dyDescent="0.25">
      <c r="C786" s="3"/>
      <c r="E786" s="3"/>
      <c r="G786" s="3"/>
      <c r="I786" s="3"/>
    </row>
    <row r="787" spans="3:9" x14ac:dyDescent="0.25">
      <c r="C787" s="3"/>
      <c r="E787" s="3"/>
      <c r="G787" s="3"/>
      <c r="I787" s="3"/>
    </row>
    <row r="788" spans="3:9" x14ac:dyDescent="0.25">
      <c r="C788" s="3"/>
      <c r="E788" s="3"/>
      <c r="G788" s="3"/>
      <c r="I788" s="3"/>
    </row>
    <row r="789" spans="3:9" x14ac:dyDescent="0.25">
      <c r="C789" s="3"/>
      <c r="E789" s="3"/>
      <c r="G789" s="3"/>
      <c r="I789" s="3"/>
    </row>
    <row r="790" spans="3:9" x14ac:dyDescent="0.25">
      <c r="C790" s="3"/>
      <c r="E790" s="3"/>
      <c r="G790" s="3"/>
      <c r="I790" s="3"/>
    </row>
    <row r="791" spans="3:9" x14ac:dyDescent="0.25">
      <c r="C791" s="3"/>
      <c r="E791" s="3"/>
      <c r="G791" s="3"/>
      <c r="I791" s="3"/>
    </row>
    <row r="792" spans="3:9" x14ac:dyDescent="0.25">
      <c r="C792" s="3"/>
      <c r="E792" s="3"/>
      <c r="G792" s="3"/>
      <c r="I792" s="3"/>
    </row>
    <row r="793" spans="3:9" x14ac:dyDescent="0.25">
      <c r="C793" s="3"/>
      <c r="E793" s="3"/>
      <c r="G793" s="3"/>
      <c r="I793" s="3"/>
    </row>
    <row r="794" spans="3:9" x14ac:dyDescent="0.25">
      <c r="C794" s="3"/>
      <c r="E794" s="3"/>
      <c r="G794" s="3"/>
      <c r="I794" s="3"/>
    </row>
    <row r="795" spans="3:9" x14ac:dyDescent="0.25">
      <c r="C795" s="3"/>
      <c r="E795" s="3"/>
      <c r="G795" s="3"/>
      <c r="I795" s="3"/>
    </row>
    <row r="796" spans="3:9" x14ac:dyDescent="0.25">
      <c r="C796" s="3"/>
      <c r="E796" s="3"/>
      <c r="G796" s="3"/>
      <c r="I796" s="3"/>
    </row>
    <row r="797" spans="3:9" x14ac:dyDescent="0.25">
      <c r="C797" s="3"/>
      <c r="E797" s="3"/>
      <c r="G797" s="3"/>
      <c r="I797" s="3"/>
    </row>
    <row r="798" spans="3:9" x14ac:dyDescent="0.25">
      <c r="C798" s="3"/>
      <c r="E798" s="3"/>
      <c r="G798" s="3"/>
      <c r="I798" s="3"/>
    </row>
    <row r="799" spans="3:9" x14ac:dyDescent="0.25">
      <c r="C799" s="3"/>
      <c r="E799" s="3"/>
      <c r="G799" s="3"/>
      <c r="I799" s="3"/>
    </row>
    <row r="800" spans="3:9" x14ac:dyDescent="0.25">
      <c r="C800" s="3"/>
      <c r="E800" s="3"/>
      <c r="G800" s="3"/>
      <c r="I800" s="3"/>
    </row>
    <row r="801" spans="3:9" x14ac:dyDescent="0.25">
      <c r="C801" s="3"/>
      <c r="E801" s="3"/>
      <c r="G801" s="3"/>
      <c r="I801" s="3"/>
    </row>
    <row r="802" spans="3:9" x14ac:dyDescent="0.25">
      <c r="C802" s="3"/>
      <c r="E802" s="3"/>
      <c r="G802" s="3"/>
      <c r="I802" s="3"/>
    </row>
    <row r="803" spans="3:9" x14ac:dyDescent="0.25">
      <c r="C803" s="3"/>
      <c r="E803" s="3"/>
      <c r="G803" s="3"/>
      <c r="I803" s="3"/>
    </row>
    <row r="804" spans="3:9" x14ac:dyDescent="0.25">
      <c r="C804" s="3"/>
      <c r="E804" s="3"/>
      <c r="G804" s="3"/>
      <c r="I804" s="3"/>
    </row>
    <row r="805" spans="3:9" x14ac:dyDescent="0.25">
      <c r="C805" s="3"/>
      <c r="E805" s="3"/>
      <c r="G805" s="3"/>
      <c r="I805" s="3"/>
    </row>
    <row r="806" spans="3:9" x14ac:dyDescent="0.25">
      <c r="C806" s="3"/>
      <c r="E806" s="3"/>
      <c r="G806" s="3"/>
      <c r="I806" s="3"/>
    </row>
    <row r="807" spans="3:9" x14ac:dyDescent="0.25">
      <c r="C807" s="3"/>
      <c r="E807" s="3"/>
      <c r="G807" s="3"/>
      <c r="I807" s="3"/>
    </row>
    <row r="808" spans="3:9" x14ac:dyDescent="0.25">
      <c r="C808" s="3"/>
      <c r="E808" s="3"/>
      <c r="G808" s="3"/>
      <c r="I808" s="3"/>
    </row>
    <row r="809" spans="3:9" x14ac:dyDescent="0.25">
      <c r="C809" s="3"/>
      <c r="E809" s="3"/>
      <c r="G809" s="3"/>
      <c r="I809" s="3"/>
    </row>
    <row r="810" spans="3:9" x14ac:dyDescent="0.25">
      <c r="C810" s="3"/>
      <c r="E810" s="3"/>
      <c r="G810" s="3"/>
      <c r="I810" s="3"/>
    </row>
    <row r="811" spans="3:9" x14ac:dyDescent="0.25">
      <c r="C811" s="3"/>
      <c r="E811" s="3"/>
      <c r="G811" s="3"/>
      <c r="I811" s="3"/>
    </row>
    <row r="812" spans="3:9" x14ac:dyDescent="0.25">
      <c r="C812" s="3"/>
      <c r="E812" s="3"/>
      <c r="G812" s="3"/>
      <c r="I812" s="3"/>
    </row>
    <row r="813" spans="3:9" x14ac:dyDescent="0.25">
      <c r="C813" s="3"/>
      <c r="E813" s="3"/>
      <c r="G813" s="3"/>
      <c r="I813" s="3"/>
    </row>
    <row r="814" spans="3:9" x14ac:dyDescent="0.25">
      <c r="C814" s="3"/>
      <c r="E814" s="3"/>
      <c r="G814" s="3"/>
      <c r="I814" s="3"/>
    </row>
    <row r="815" spans="3:9" x14ac:dyDescent="0.25">
      <c r="C815" s="3"/>
      <c r="E815" s="3"/>
      <c r="G815" s="3"/>
      <c r="I815" s="3"/>
    </row>
    <row r="816" spans="3:9" x14ac:dyDescent="0.25">
      <c r="C816" s="3"/>
      <c r="E816" s="3"/>
      <c r="G816" s="3"/>
      <c r="I816" s="3"/>
    </row>
    <row r="817" spans="3:9" x14ac:dyDescent="0.25">
      <c r="C817" s="3"/>
      <c r="E817" s="3"/>
      <c r="G817" s="3"/>
      <c r="I817" s="3"/>
    </row>
    <row r="818" spans="3:9" x14ac:dyDescent="0.25">
      <c r="C818" s="3"/>
      <c r="E818" s="3"/>
      <c r="G818" s="3"/>
      <c r="I818" s="3"/>
    </row>
    <row r="819" spans="3:9" x14ac:dyDescent="0.25">
      <c r="C819" s="3"/>
      <c r="E819" s="3"/>
      <c r="G819" s="3"/>
      <c r="I819" s="3"/>
    </row>
    <row r="820" spans="3:9" x14ac:dyDescent="0.25">
      <c r="C820" s="3"/>
      <c r="E820" s="3"/>
      <c r="G820" s="3"/>
      <c r="I820" s="3"/>
    </row>
    <row r="821" spans="3:9" x14ac:dyDescent="0.25">
      <c r="C821" s="3"/>
      <c r="E821" s="3"/>
      <c r="G821" s="3"/>
      <c r="I821" s="3"/>
    </row>
    <row r="822" spans="3:9" x14ac:dyDescent="0.25">
      <c r="C822" s="3"/>
      <c r="E822" s="3"/>
      <c r="G822" s="3"/>
      <c r="I822" s="3"/>
    </row>
    <row r="823" spans="3:9" x14ac:dyDescent="0.25">
      <c r="C823" s="3"/>
      <c r="E823" s="3"/>
      <c r="G823" s="3"/>
      <c r="I823" s="3"/>
    </row>
    <row r="824" spans="3:9" x14ac:dyDescent="0.25">
      <c r="C824" s="3"/>
      <c r="E824" s="3"/>
      <c r="G824" s="3"/>
      <c r="I824" s="3"/>
    </row>
    <row r="825" spans="3:9" x14ac:dyDescent="0.25">
      <c r="C825" s="3"/>
      <c r="E825" s="3"/>
      <c r="G825" s="3"/>
      <c r="I825" s="3"/>
    </row>
    <row r="826" spans="3:9" x14ac:dyDescent="0.25">
      <c r="C826" s="3"/>
      <c r="E826" s="3"/>
      <c r="G826" s="3"/>
      <c r="I826" s="3"/>
    </row>
    <row r="827" spans="3:9" x14ac:dyDescent="0.25">
      <c r="C827" s="3"/>
      <c r="E827" s="3"/>
      <c r="G827" s="3"/>
      <c r="I827" s="3"/>
    </row>
    <row r="828" spans="3:9" x14ac:dyDescent="0.25">
      <c r="C828" s="3"/>
      <c r="E828" s="3"/>
      <c r="G828" s="3"/>
      <c r="I828" s="3"/>
    </row>
    <row r="829" spans="3:9" x14ac:dyDescent="0.25">
      <c r="C829" s="3"/>
      <c r="E829" s="3"/>
      <c r="G829" s="3"/>
      <c r="I829" s="3"/>
    </row>
    <row r="830" spans="3:9" x14ac:dyDescent="0.25">
      <c r="C830" s="3"/>
      <c r="E830" s="3"/>
      <c r="G830" s="3"/>
      <c r="I830" s="3"/>
    </row>
    <row r="833" spans="3:9" x14ac:dyDescent="0.25">
      <c r="C833" s="35"/>
      <c r="E833" s="35"/>
      <c r="G833" s="35"/>
      <c r="I833" s="35"/>
    </row>
    <row r="834" spans="3:9" x14ac:dyDescent="0.25">
      <c r="C834" s="35"/>
      <c r="E834" s="35"/>
      <c r="G834" s="35"/>
      <c r="I834" s="35"/>
    </row>
    <row r="835" spans="3:9" x14ac:dyDescent="0.25">
      <c r="C835" s="35"/>
      <c r="E835" s="35"/>
      <c r="G835" s="35"/>
      <c r="I835" s="35"/>
    </row>
    <row r="836" spans="3:9" x14ac:dyDescent="0.25">
      <c r="C836" s="35"/>
      <c r="E836" s="35"/>
      <c r="G836" s="35"/>
      <c r="I836" s="35"/>
    </row>
    <row r="837" spans="3:9" x14ac:dyDescent="0.25">
      <c r="C837" s="35"/>
      <c r="E837" s="35"/>
      <c r="G837" s="35"/>
      <c r="I837" s="35"/>
    </row>
    <row r="838" spans="3:9" x14ac:dyDescent="0.25">
      <c r="C838" s="35"/>
      <c r="E838" s="35"/>
      <c r="G838" s="35"/>
      <c r="I838" s="35"/>
    </row>
    <row r="839" spans="3:9" x14ac:dyDescent="0.25">
      <c r="C839" s="35"/>
      <c r="E839" s="35"/>
      <c r="G839" s="35"/>
      <c r="I839" s="35"/>
    </row>
    <row r="840" spans="3:9" x14ac:dyDescent="0.25">
      <c r="C840" s="35"/>
      <c r="E840" s="35"/>
      <c r="G840" s="35"/>
      <c r="I840" s="35"/>
    </row>
    <row r="841" spans="3:9" x14ac:dyDescent="0.25">
      <c r="C841" s="35"/>
      <c r="E841" s="35"/>
      <c r="G841" s="35"/>
      <c r="I841" s="35"/>
    </row>
    <row r="842" spans="3:9" x14ac:dyDescent="0.25">
      <c r="C842" s="35"/>
      <c r="E842" s="35"/>
      <c r="G842" s="35"/>
      <c r="I842" s="35"/>
    </row>
    <row r="843" spans="3:9" x14ac:dyDescent="0.25">
      <c r="C843" s="35"/>
      <c r="E843" s="35"/>
      <c r="G843" s="35"/>
      <c r="I843" s="35"/>
    </row>
    <row r="844" spans="3:9" x14ac:dyDescent="0.25">
      <c r="C844" s="35"/>
      <c r="E844" s="35"/>
      <c r="G844" s="35"/>
      <c r="I844" s="35"/>
    </row>
    <row r="845" spans="3:9" x14ac:dyDescent="0.25">
      <c r="C845" s="35"/>
      <c r="E845" s="35"/>
      <c r="G845" s="35"/>
      <c r="I845" s="35"/>
    </row>
    <row r="846" spans="3:9" x14ac:dyDescent="0.25">
      <c r="C846" s="35"/>
      <c r="E846" s="35"/>
      <c r="G846" s="35"/>
      <c r="I846" s="35"/>
    </row>
    <row r="847" spans="3:9" x14ac:dyDescent="0.25">
      <c r="C847" s="35"/>
      <c r="E847" s="35"/>
      <c r="G847" s="35"/>
      <c r="I847" s="35"/>
    </row>
    <row r="848" spans="3:9" x14ac:dyDescent="0.25">
      <c r="C848" s="35"/>
      <c r="E848" s="35"/>
      <c r="G848" s="35"/>
      <c r="I848" s="35"/>
    </row>
    <row r="849" spans="3:9" x14ac:dyDescent="0.25">
      <c r="C849" s="35"/>
      <c r="E849" s="35"/>
      <c r="G849" s="35"/>
      <c r="I849" s="35"/>
    </row>
    <row r="850" spans="3:9" x14ac:dyDescent="0.25">
      <c r="C850" s="35"/>
      <c r="E850" s="35"/>
      <c r="G850" s="35"/>
      <c r="I850" s="35"/>
    </row>
    <row r="851" spans="3:9" x14ac:dyDescent="0.25">
      <c r="C851" s="35"/>
      <c r="E851" s="35"/>
      <c r="G851" s="35"/>
      <c r="I851" s="35"/>
    </row>
    <row r="852" spans="3:9" x14ac:dyDescent="0.25">
      <c r="C852" s="35"/>
      <c r="E852" s="35"/>
      <c r="G852" s="35"/>
      <c r="I852" s="35"/>
    </row>
    <row r="853" spans="3:9" x14ac:dyDescent="0.25">
      <c r="C853" s="35"/>
      <c r="E853" s="35"/>
      <c r="G853" s="35"/>
      <c r="I853" s="35"/>
    </row>
    <row r="854" spans="3:9" x14ac:dyDescent="0.25">
      <c r="C854" s="35"/>
      <c r="E854" s="35"/>
      <c r="G854" s="35"/>
      <c r="I854" s="35"/>
    </row>
    <row r="855" spans="3:9" x14ac:dyDescent="0.25">
      <c r="C855" s="35"/>
      <c r="E855" s="35"/>
      <c r="G855" s="35"/>
      <c r="I855" s="35"/>
    </row>
    <row r="856" spans="3:9" x14ac:dyDescent="0.25">
      <c r="C856" s="35"/>
      <c r="E856" s="35"/>
      <c r="G856" s="35"/>
      <c r="I856" s="35"/>
    </row>
    <row r="857" spans="3:9" x14ac:dyDescent="0.25">
      <c r="C857" s="35"/>
      <c r="E857" s="35"/>
      <c r="G857" s="35"/>
      <c r="I857" s="35"/>
    </row>
    <row r="858" spans="3:9" x14ac:dyDescent="0.25">
      <c r="C858" s="35"/>
      <c r="E858" s="35"/>
      <c r="G858" s="35"/>
      <c r="I858" s="35"/>
    </row>
    <row r="859" spans="3:9" x14ac:dyDescent="0.25">
      <c r="C859" s="35"/>
      <c r="E859" s="35"/>
      <c r="G859" s="35"/>
      <c r="I859" s="35"/>
    </row>
    <row r="860" spans="3:9" x14ac:dyDescent="0.25">
      <c r="C860" s="35"/>
      <c r="E860" s="35"/>
      <c r="G860" s="35"/>
      <c r="I860" s="35"/>
    </row>
    <row r="861" spans="3:9" x14ac:dyDescent="0.25">
      <c r="C861" s="35"/>
      <c r="E861" s="35"/>
      <c r="G861" s="35"/>
      <c r="I861" s="35"/>
    </row>
    <row r="862" spans="3:9" x14ac:dyDescent="0.25">
      <c r="C862" s="35"/>
      <c r="E862" s="35"/>
      <c r="G862" s="35"/>
      <c r="I862" s="35"/>
    </row>
    <row r="863" spans="3:9" x14ac:dyDescent="0.25">
      <c r="C863" s="35"/>
      <c r="E863" s="35"/>
      <c r="G863" s="35"/>
      <c r="I863" s="35"/>
    </row>
    <row r="864" spans="3:9" x14ac:dyDescent="0.25">
      <c r="C864" s="35"/>
      <c r="E864" s="35"/>
      <c r="G864" s="35"/>
      <c r="I864" s="35"/>
    </row>
    <row r="865" spans="3:9" x14ac:dyDescent="0.25">
      <c r="C865" s="35"/>
      <c r="E865" s="35"/>
      <c r="G865" s="35"/>
      <c r="I865" s="35"/>
    </row>
    <row r="866" spans="3:9" x14ac:dyDescent="0.25">
      <c r="C866" s="35"/>
      <c r="E866" s="35"/>
      <c r="G866" s="35"/>
      <c r="I866" s="35"/>
    </row>
    <row r="867" spans="3:9" x14ac:dyDescent="0.25">
      <c r="C867" s="35"/>
      <c r="E867" s="35"/>
      <c r="G867" s="35"/>
      <c r="I867" s="35"/>
    </row>
    <row r="868" spans="3:9" x14ac:dyDescent="0.25">
      <c r="C868" s="35"/>
      <c r="E868" s="35"/>
      <c r="G868" s="35"/>
      <c r="I868" s="35"/>
    </row>
    <row r="869" spans="3:9" x14ac:dyDescent="0.25">
      <c r="C869" s="35"/>
      <c r="E869" s="35"/>
      <c r="G869" s="35"/>
      <c r="I869" s="35"/>
    </row>
    <row r="870" spans="3:9" x14ac:dyDescent="0.25">
      <c r="C870" s="35"/>
      <c r="E870" s="35"/>
      <c r="G870" s="35"/>
      <c r="I870" s="35"/>
    </row>
    <row r="871" spans="3:9" x14ac:dyDescent="0.25">
      <c r="C871" s="35"/>
      <c r="E871" s="35"/>
      <c r="G871" s="35"/>
      <c r="I871" s="35"/>
    </row>
    <row r="872" spans="3:9" x14ac:dyDescent="0.25">
      <c r="C872" s="35"/>
      <c r="E872" s="35"/>
      <c r="G872" s="35"/>
      <c r="I872" s="35"/>
    </row>
    <row r="873" spans="3:9" x14ac:dyDescent="0.25">
      <c r="C873" s="35"/>
      <c r="E873" s="35"/>
      <c r="G873" s="35"/>
      <c r="I873" s="35"/>
    </row>
    <row r="874" spans="3:9" x14ac:dyDescent="0.25">
      <c r="C874" s="35"/>
      <c r="E874" s="35"/>
      <c r="G874" s="35"/>
      <c r="I874" s="35"/>
    </row>
    <row r="875" spans="3:9" x14ac:dyDescent="0.25">
      <c r="C875" s="35"/>
      <c r="E875" s="35"/>
      <c r="G875" s="35"/>
      <c r="I875" s="35"/>
    </row>
    <row r="876" spans="3:9" x14ac:dyDescent="0.25">
      <c r="C876" s="35"/>
      <c r="E876" s="35"/>
      <c r="G876" s="35"/>
      <c r="I876" s="35"/>
    </row>
    <row r="877" spans="3:9" x14ac:dyDescent="0.25">
      <c r="C877" s="35"/>
      <c r="E877" s="35"/>
      <c r="G877" s="35"/>
      <c r="I877" s="35"/>
    </row>
    <row r="878" spans="3:9" x14ac:dyDescent="0.25">
      <c r="C878" s="35"/>
      <c r="E878" s="35"/>
      <c r="G878" s="35"/>
      <c r="I878" s="35"/>
    </row>
    <row r="879" spans="3:9" x14ac:dyDescent="0.25">
      <c r="C879" s="35"/>
      <c r="E879" s="35"/>
      <c r="G879" s="35"/>
      <c r="I879" s="35"/>
    </row>
    <row r="880" spans="3:9" x14ac:dyDescent="0.25">
      <c r="C880" s="35"/>
      <c r="E880" s="35"/>
      <c r="G880" s="35"/>
      <c r="I880" s="35"/>
    </row>
    <row r="881" spans="3:9" x14ac:dyDescent="0.25">
      <c r="C881" s="35"/>
      <c r="E881" s="35"/>
      <c r="G881" s="35"/>
      <c r="I881" s="35"/>
    </row>
    <row r="882" spans="3:9" x14ac:dyDescent="0.25">
      <c r="C882" s="35"/>
      <c r="E882" s="35"/>
      <c r="G882" s="35"/>
      <c r="I882" s="35"/>
    </row>
    <row r="883" spans="3:9" x14ac:dyDescent="0.25">
      <c r="C883" s="35"/>
      <c r="E883" s="35"/>
      <c r="G883" s="35"/>
      <c r="I883" s="35"/>
    </row>
    <row r="884" spans="3:9" x14ac:dyDescent="0.25">
      <c r="C884" s="35"/>
      <c r="E884" s="35"/>
      <c r="G884" s="35"/>
      <c r="I884" s="35"/>
    </row>
    <row r="885" spans="3:9" x14ac:dyDescent="0.25">
      <c r="C885" s="35"/>
      <c r="E885" s="35"/>
      <c r="G885" s="35"/>
      <c r="I885" s="35"/>
    </row>
    <row r="886" spans="3:9" x14ac:dyDescent="0.25">
      <c r="C886" s="35"/>
      <c r="E886" s="35"/>
      <c r="G886" s="35"/>
      <c r="I886" s="35"/>
    </row>
    <row r="887" spans="3:9" x14ac:dyDescent="0.25">
      <c r="C887" s="35"/>
      <c r="E887" s="35"/>
      <c r="G887" s="35"/>
      <c r="I887" s="35"/>
    </row>
    <row r="888" spans="3:9" x14ac:dyDescent="0.25">
      <c r="C888" s="35"/>
      <c r="E888" s="35"/>
      <c r="G888" s="35"/>
      <c r="I888" s="35"/>
    </row>
    <row r="889" spans="3:9" x14ac:dyDescent="0.25">
      <c r="C889" s="35"/>
      <c r="E889" s="35"/>
      <c r="G889" s="35"/>
      <c r="I889" s="35"/>
    </row>
    <row r="890" spans="3:9" x14ac:dyDescent="0.25">
      <c r="C890" s="35"/>
      <c r="E890" s="35"/>
      <c r="G890" s="35"/>
      <c r="I890" s="35"/>
    </row>
    <row r="891" spans="3:9" x14ac:dyDescent="0.25">
      <c r="C891" s="35"/>
      <c r="E891" s="35"/>
      <c r="G891" s="35"/>
      <c r="I891" s="35"/>
    </row>
    <row r="892" spans="3:9" x14ac:dyDescent="0.25">
      <c r="C892" s="35"/>
      <c r="E892" s="35"/>
      <c r="G892" s="35"/>
      <c r="I892" s="35"/>
    </row>
    <row r="893" spans="3:9" x14ac:dyDescent="0.25">
      <c r="C893" s="35"/>
      <c r="E893" s="35"/>
      <c r="G893" s="35"/>
      <c r="I893" s="35"/>
    </row>
    <row r="894" spans="3:9" x14ac:dyDescent="0.25">
      <c r="C894" s="35"/>
      <c r="E894" s="35"/>
      <c r="G894" s="35"/>
      <c r="I894" s="35"/>
    </row>
    <row r="895" spans="3:9" x14ac:dyDescent="0.25">
      <c r="C895" s="35"/>
      <c r="E895" s="35"/>
      <c r="G895" s="35"/>
      <c r="I895" s="35"/>
    </row>
    <row r="896" spans="3:9" x14ac:dyDescent="0.25">
      <c r="C896" s="35"/>
      <c r="E896" s="35"/>
      <c r="G896" s="35"/>
      <c r="I896" s="35"/>
    </row>
    <row r="897" spans="3:9" x14ac:dyDescent="0.25">
      <c r="C897" s="35"/>
      <c r="E897" s="35"/>
      <c r="G897" s="35"/>
      <c r="I897" s="35"/>
    </row>
    <row r="898" spans="3:9" x14ac:dyDescent="0.25">
      <c r="C898" s="35"/>
      <c r="E898" s="35"/>
      <c r="G898" s="35"/>
      <c r="I898" s="35"/>
    </row>
    <row r="899" spans="3:9" x14ac:dyDescent="0.25">
      <c r="C899" s="35"/>
      <c r="E899" s="35"/>
      <c r="G899" s="35"/>
      <c r="I899" s="35"/>
    </row>
    <row r="900" spans="3:9" x14ac:dyDescent="0.25">
      <c r="C900" s="35"/>
      <c r="E900" s="35"/>
      <c r="G900" s="35"/>
      <c r="I900" s="35"/>
    </row>
    <row r="901" spans="3:9" x14ac:dyDescent="0.25">
      <c r="C901" s="35"/>
      <c r="E901" s="35"/>
      <c r="G901" s="35"/>
      <c r="I901" s="35"/>
    </row>
    <row r="902" spans="3:9" x14ac:dyDescent="0.25">
      <c r="C902" s="35"/>
      <c r="E902" s="35"/>
      <c r="G902" s="35"/>
      <c r="I902" s="35"/>
    </row>
    <row r="903" spans="3:9" x14ac:dyDescent="0.25">
      <c r="C903" s="35"/>
      <c r="E903" s="35"/>
      <c r="G903" s="35"/>
      <c r="I903" s="35"/>
    </row>
    <row r="904" spans="3:9" x14ac:dyDescent="0.25">
      <c r="C904" s="35"/>
      <c r="E904" s="35"/>
      <c r="G904" s="35"/>
      <c r="I904" s="35"/>
    </row>
    <row r="905" spans="3:9" x14ac:dyDescent="0.25">
      <c r="C905" s="35"/>
      <c r="E905" s="35"/>
      <c r="G905" s="35"/>
      <c r="I905" s="35"/>
    </row>
    <row r="906" spans="3:9" x14ac:dyDescent="0.25">
      <c r="C906" s="35"/>
      <c r="E906" s="35"/>
      <c r="G906" s="35"/>
      <c r="I906" s="35"/>
    </row>
    <row r="907" spans="3:9" x14ac:dyDescent="0.25">
      <c r="C907" s="35"/>
      <c r="E907" s="35"/>
      <c r="G907" s="35"/>
      <c r="I907" s="35"/>
    </row>
    <row r="908" spans="3:9" x14ac:dyDescent="0.25">
      <c r="C908" s="35"/>
      <c r="E908" s="35"/>
      <c r="G908" s="35"/>
      <c r="I908" s="35"/>
    </row>
    <row r="909" spans="3:9" x14ac:dyDescent="0.25">
      <c r="C909" s="35"/>
      <c r="E909" s="35"/>
      <c r="G909" s="35"/>
      <c r="I909" s="35"/>
    </row>
    <row r="910" spans="3:9" x14ac:dyDescent="0.25">
      <c r="C910" s="35"/>
      <c r="E910" s="35"/>
      <c r="G910" s="35"/>
      <c r="I910" s="35"/>
    </row>
    <row r="911" spans="3:9" x14ac:dyDescent="0.25">
      <c r="C911" s="35"/>
      <c r="E911" s="35"/>
      <c r="G911" s="35"/>
      <c r="I911" s="35"/>
    </row>
    <row r="912" spans="3:9" x14ac:dyDescent="0.25">
      <c r="C912" s="35"/>
      <c r="E912" s="35"/>
      <c r="G912" s="35"/>
      <c r="I912" s="35"/>
    </row>
    <row r="913" spans="3:9" x14ac:dyDescent="0.25">
      <c r="C913" s="35"/>
      <c r="E913" s="35"/>
      <c r="G913" s="35"/>
      <c r="I913" s="35"/>
    </row>
    <row r="914" spans="3:9" x14ac:dyDescent="0.25">
      <c r="C914" s="35"/>
      <c r="E914" s="35"/>
      <c r="G914" s="35"/>
      <c r="I914" s="35"/>
    </row>
    <row r="915" spans="3:9" x14ac:dyDescent="0.25">
      <c r="C915" s="35"/>
      <c r="E915" s="35"/>
      <c r="G915" s="35"/>
      <c r="I915" s="35"/>
    </row>
    <row r="916" spans="3:9" x14ac:dyDescent="0.25">
      <c r="C916" s="35"/>
      <c r="E916" s="35"/>
      <c r="G916" s="35"/>
      <c r="I916" s="35"/>
    </row>
    <row r="917" spans="3:9" x14ac:dyDescent="0.25">
      <c r="C917" s="35"/>
      <c r="E917" s="35"/>
      <c r="G917" s="35"/>
      <c r="I917" s="35"/>
    </row>
    <row r="918" spans="3:9" x14ac:dyDescent="0.25">
      <c r="C918" s="35"/>
      <c r="E918" s="35"/>
      <c r="G918" s="35"/>
      <c r="I918" s="35"/>
    </row>
    <row r="919" spans="3:9" x14ac:dyDescent="0.25">
      <c r="C919" s="35"/>
      <c r="E919" s="35"/>
      <c r="G919" s="35"/>
      <c r="I919" s="35"/>
    </row>
    <row r="920" spans="3:9" x14ac:dyDescent="0.25">
      <c r="C920" s="35"/>
      <c r="E920" s="35"/>
      <c r="G920" s="35"/>
      <c r="I920" s="35"/>
    </row>
    <row r="921" spans="3:9" x14ac:dyDescent="0.25">
      <c r="C921" s="35"/>
      <c r="E921" s="35"/>
      <c r="G921" s="35"/>
      <c r="I921" s="35"/>
    </row>
    <row r="922" spans="3:9" x14ac:dyDescent="0.25">
      <c r="C922" s="35"/>
      <c r="E922" s="35"/>
      <c r="G922" s="35"/>
      <c r="I922" s="35"/>
    </row>
    <row r="923" spans="3:9" x14ac:dyDescent="0.25">
      <c r="C923" s="35"/>
      <c r="E923" s="35"/>
      <c r="G923" s="35"/>
      <c r="I923" s="35"/>
    </row>
    <row r="924" spans="3:9" x14ac:dyDescent="0.25">
      <c r="C924" s="35"/>
      <c r="E924" s="35"/>
      <c r="G924" s="35"/>
      <c r="I924" s="35"/>
    </row>
    <row r="925" spans="3:9" x14ac:dyDescent="0.25">
      <c r="C925" s="35"/>
      <c r="E925" s="35"/>
      <c r="G925" s="35"/>
      <c r="I925" s="35"/>
    </row>
    <row r="926" spans="3:9" x14ac:dyDescent="0.25">
      <c r="C926" s="35"/>
      <c r="E926" s="35"/>
      <c r="G926" s="35"/>
      <c r="I926" s="35"/>
    </row>
    <row r="927" spans="3:9" x14ac:dyDescent="0.25">
      <c r="C927" s="35"/>
      <c r="E927" s="35"/>
      <c r="G927" s="35"/>
      <c r="I927" s="35"/>
    </row>
    <row r="928" spans="3:9" x14ac:dyDescent="0.25">
      <c r="C928" s="35"/>
      <c r="E928" s="35"/>
      <c r="G928" s="35"/>
      <c r="I928" s="35"/>
    </row>
    <row r="929" spans="3:9" x14ac:dyDescent="0.25">
      <c r="C929" s="35"/>
      <c r="E929" s="35"/>
      <c r="G929" s="35"/>
      <c r="I929" s="35"/>
    </row>
    <row r="930" spans="3:9" x14ac:dyDescent="0.25">
      <c r="C930" s="35"/>
      <c r="E930" s="35"/>
      <c r="G930" s="35"/>
      <c r="I930" s="35"/>
    </row>
    <row r="931" spans="3:9" x14ac:dyDescent="0.25">
      <c r="C931" s="35"/>
      <c r="E931" s="35"/>
      <c r="G931" s="35"/>
      <c r="I931" s="35"/>
    </row>
    <row r="932" spans="3:9" x14ac:dyDescent="0.25">
      <c r="C932" s="35"/>
      <c r="E932" s="35"/>
      <c r="G932" s="35"/>
      <c r="I932" s="35"/>
    </row>
    <row r="933" spans="3:9" x14ac:dyDescent="0.25">
      <c r="C933" s="35"/>
      <c r="E933" s="35"/>
      <c r="G933" s="35"/>
      <c r="I933" s="35"/>
    </row>
    <row r="934" spans="3:9" x14ac:dyDescent="0.25">
      <c r="C934" s="35"/>
      <c r="E934" s="35"/>
      <c r="G934" s="35"/>
      <c r="I934" s="35"/>
    </row>
    <row r="935" spans="3:9" x14ac:dyDescent="0.25">
      <c r="C935" s="35"/>
      <c r="E935" s="35"/>
      <c r="G935" s="35"/>
      <c r="I935" s="35"/>
    </row>
    <row r="936" spans="3:9" x14ac:dyDescent="0.25">
      <c r="C936" s="35"/>
      <c r="E936" s="35"/>
      <c r="G936" s="35"/>
      <c r="I936" s="35"/>
    </row>
    <row r="937" spans="3:9" x14ac:dyDescent="0.25">
      <c r="C937" s="35"/>
      <c r="E937" s="35"/>
      <c r="G937" s="35"/>
      <c r="I937" s="35"/>
    </row>
    <row r="938" spans="3:9" x14ac:dyDescent="0.25">
      <c r="C938" s="35"/>
      <c r="E938" s="35"/>
      <c r="G938" s="35"/>
      <c r="I938" s="35"/>
    </row>
    <row r="939" spans="3:9" x14ac:dyDescent="0.25">
      <c r="C939" s="35"/>
      <c r="E939" s="35"/>
      <c r="G939" s="35"/>
      <c r="I939" s="35"/>
    </row>
    <row r="940" spans="3:9" x14ac:dyDescent="0.25">
      <c r="C940" s="35"/>
      <c r="E940" s="35"/>
      <c r="G940" s="35"/>
      <c r="I940" s="35"/>
    </row>
    <row r="941" spans="3:9" x14ac:dyDescent="0.25">
      <c r="C941" s="35"/>
      <c r="E941" s="35"/>
      <c r="G941" s="35"/>
      <c r="I941" s="35"/>
    </row>
    <row r="942" spans="3:9" x14ac:dyDescent="0.25">
      <c r="C942" s="35"/>
      <c r="E942" s="35"/>
      <c r="G942" s="35"/>
      <c r="I942" s="35"/>
    </row>
    <row r="943" spans="3:9" x14ac:dyDescent="0.25">
      <c r="C943" s="35"/>
      <c r="E943" s="35"/>
      <c r="G943" s="35"/>
      <c r="I943" s="35"/>
    </row>
    <row r="944" spans="3:9" x14ac:dyDescent="0.25">
      <c r="C944" s="35"/>
      <c r="E944" s="35"/>
      <c r="G944" s="35"/>
      <c r="I944" s="35"/>
    </row>
    <row r="945" spans="3:9" x14ac:dyDescent="0.25">
      <c r="C945" s="35"/>
      <c r="E945" s="35"/>
      <c r="G945" s="35"/>
      <c r="I945" s="35"/>
    </row>
    <row r="946" spans="3:9" x14ac:dyDescent="0.25">
      <c r="C946" s="35"/>
      <c r="E946" s="35"/>
      <c r="G946" s="35"/>
      <c r="I946" s="35"/>
    </row>
    <row r="947" spans="3:9" x14ac:dyDescent="0.25">
      <c r="C947" s="35"/>
      <c r="E947" s="35"/>
      <c r="G947" s="35"/>
      <c r="I947" s="35"/>
    </row>
    <row r="948" spans="3:9" x14ac:dyDescent="0.25">
      <c r="C948" s="35"/>
      <c r="E948" s="35"/>
      <c r="G948" s="35"/>
      <c r="I948" s="35"/>
    </row>
    <row r="949" spans="3:9" x14ac:dyDescent="0.25">
      <c r="C949" s="35"/>
      <c r="E949" s="35"/>
      <c r="G949" s="35"/>
      <c r="I949" s="35"/>
    </row>
    <row r="950" spans="3:9" x14ac:dyDescent="0.25">
      <c r="C950" s="35"/>
      <c r="E950" s="35"/>
      <c r="G950" s="35"/>
      <c r="I950" s="35"/>
    </row>
    <row r="951" spans="3:9" x14ac:dyDescent="0.25">
      <c r="C951" s="35"/>
      <c r="E951" s="35"/>
      <c r="G951" s="35"/>
      <c r="I951" s="35"/>
    </row>
    <row r="952" spans="3:9" x14ac:dyDescent="0.25">
      <c r="C952" s="35"/>
      <c r="E952" s="35"/>
      <c r="G952" s="35"/>
      <c r="I952" s="35"/>
    </row>
    <row r="953" spans="3:9" x14ac:dyDescent="0.25">
      <c r="C953" s="35"/>
      <c r="E953" s="35"/>
      <c r="G953" s="35"/>
      <c r="I953" s="35"/>
    </row>
    <row r="954" spans="3:9" x14ac:dyDescent="0.25">
      <c r="C954" s="35"/>
      <c r="E954" s="35"/>
      <c r="G954" s="35"/>
      <c r="I954" s="35"/>
    </row>
    <row r="955" spans="3:9" x14ac:dyDescent="0.25">
      <c r="C955" s="35"/>
      <c r="E955" s="35"/>
      <c r="G955" s="35"/>
      <c r="I955" s="35"/>
    </row>
    <row r="956" spans="3:9" x14ac:dyDescent="0.25">
      <c r="C956" s="35"/>
      <c r="E956" s="35"/>
      <c r="G956" s="35"/>
      <c r="I956" s="35"/>
    </row>
    <row r="957" spans="3:9" x14ac:dyDescent="0.25">
      <c r="C957" s="35"/>
      <c r="E957" s="35"/>
      <c r="G957" s="35"/>
      <c r="I957" s="35"/>
    </row>
    <row r="958" spans="3:9" x14ac:dyDescent="0.25">
      <c r="C958" s="35"/>
      <c r="E958" s="35"/>
      <c r="G958" s="35"/>
      <c r="I958" s="35"/>
    </row>
    <row r="959" spans="3:9" x14ac:dyDescent="0.25">
      <c r="C959" s="35"/>
      <c r="E959" s="35"/>
      <c r="G959" s="35"/>
      <c r="I959" s="35"/>
    </row>
    <row r="960" spans="3:9" x14ac:dyDescent="0.25">
      <c r="C960" s="35"/>
      <c r="E960" s="35"/>
      <c r="G960" s="35"/>
      <c r="I960" s="35"/>
    </row>
    <row r="961" spans="3:9" x14ac:dyDescent="0.25">
      <c r="C961" s="35"/>
      <c r="E961" s="35"/>
      <c r="G961" s="35"/>
      <c r="I961" s="35"/>
    </row>
    <row r="962" spans="3:9" x14ac:dyDescent="0.25">
      <c r="C962" s="35"/>
      <c r="E962" s="35"/>
      <c r="G962" s="35"/>
      <c r="I962" s="35"/>
    </row>
    <row r="963" spans="3:9" x14ac:dyDescent="0.25">
      <c r="C963" s="35"/>
      <c r="E963" s="35"/>
      <c r="G963" s="35"/>
      <c r="I963" s="35"/>
    </row>
    <row r="964" spans="3:9" x14ac:dyDescent="0.25">
      <c r="C964" s="35"/>
      <c r="E964" s="35"/>
      <c r="G964" s="35"/>
      <c r="I964" s="35"/>
    </row>
    <row r="965" spans="3:9" x14ac:dyDescent="0.25">
      <c r="C965" s="35"/>
      <c r="E965" s="35"/>
      <c r="G965" s="35"/>
      <c r="I965" s="35"/>
    </row>
    <row r="966" spans="3:9" x14ac:dyDescent="0.25">
      <c r="C966" s="35"/>
      <c r="E966" s="35"/>
      <c r="G966" s="35"/>
      <c r="I966" s="35"/>
    </row>
    <row r="967" spans="3:9" x14ac:dyDescent="0.25">
      <c r="C967" s="35"/>
      <c r="E967" s="35"/>
      <c r="G967" s="35"/>
      <c r="I967" s="35"/>
    </row>
    <row r="968" spans="3:9" x14ac:dyDescent="0.25">
      <c r="C968" s="35"/>
      <c r="E968" s="35"/>
      <c r="G968" s="35"/>
      <c r="I968" s="35"/>
    </row>
    <row r="969" spans="3:9" x14ac:dyDescent="0.25">
      <c r="C969" s="35"/>
      <c r="E969" s="35"/>
      <c r="G969" s="35"/>
      <c r="I969" s="35"/>
    </row>
    <row r="970" spans="3:9" x14ac:dyDescent="0.25">
      <c r="C970" s="35"/>
      <c r="E970" s="35"/>
      <c r="G970" s="35"/>
      <c r="I970" s="35"/>
    </row>
    <row r="971" spans="3:9" x14ac:dyDescent="0.25">
      <c r="C971" s="35"/>
      <c r="E971" s="35"/>
      <c r="G971" s="35"/>
      <c r="I971" s="35"/>
    </row>
    <row r="972" spans="3:9" x14ac:dyDescent="0.25">
      <c r="C972" s="35"/>
      <c r="E972" s="35"/>
      <c r="G972" s="35"/>
      <c r="I972" s="35"/>
    </row>
    <row r="973" spans="3:9" x14ac:dyDescent="0.25">
      <c r="C973" s="35"/>
      <c r="E973" s="35"/>
      <c r="G973" s="35"/>
      <c r="I973" s="35"/>
    </row>
    <row r="974" spans="3:9" x14ac:dyDescent="0.25">
      <c r="C974" s="35"/>
      <c r="E974" s="35"/>
      <c r="G974" s="35"/>
      <c r="I974" s="35"/>
    </row>
    <row r="975" spans="3:9" x14ac:dyDescent="0.25">
      <c r="C975" s="35"/>
      <c r="E975" s="35"/>
      <c r="G975" s="35"/>
      <c r="I975" s="35"/>
    </row>
    <row r="976" spans="3:9" x14ac:dyDescent="0.25">
      <c r="C976" s="35"/>
      <c r="E976" s="35"/>
      <c r="G976" s="35"/>
      <c r="I976" s="35"/>
    </row>
    <row r="977" spans="3:9" x14ac:dyDescent="0.25">
      <c r="C977" s="35"/>
      <c r="E977" s="35"/>
      <c r="G977" s="35"/>
      <c r="I977" s="35"/>
    </row>
    <row r="978" spans="3:9" x14ac:dyDescent="0.25">
      <c r="C978" s="35"/>
      <c r="E978" s="35"/>
      <c r="G978" s="35"/>
      <c r="I978" s="35"/>
    </row>
    <row r="979" spans="3:9" x14ac:dyDescent="0.25">
      <c r="C979" s="35"/>
      <c r="E979" s="35"/>
      <c r="G979" s="35"/>
      <c r="I979" s="35"/>
    </row>
    <row r="980" spans="3:9" x14ac:dyDescent="0.25">
      <c r="C980" s="35"/>
      <c r="E980" s="35"/>
      <c r="G980" s="35"/>
      <c r="I980" s="35"/>
    </row>
    <row r="981" spans="3:9" x14ac:dyDescent="0.25">
      <c r="C981" s="35"/>
      <c r="E981" s="35"/>
      <c r="G981" s="35"/>
      <c r="I981" s="35"/>
    </row>
    <row r="982" spans="3:9" x14ac:dyDescent="0.25">
      <c r="C982" s="35"/>
      <c r="E982" s="35"/>
      <c r="G982" s="35"/>
      <c r="I982" s="35"/>
    </row>
    <row r="983" spans="3:9" x14ac:dyDescent="0.25">
      <c r="C983" s="35"/>
      <c r="E983" s="35"/>
      <c r="G983" s="35"/>
      <c r="I983" s="35"/>
    </row>
    <row r="984" spans="3:9" x14ac:dyDescent="0.25">
      <c r="C984" s="35"/>
      <c r="E984" s="35"/>
      <c r="G984" s="35"/>
      <c r="I984" s="35"/>
    </row>
    <row r="985" spans="3:9" x14ac:dyDescent="0.25">
      <c r="C985" s="35"/>
      <c r="E985" s="35"/>
      <c r="G985" s="35"/>
      <c r="I985" s="35"/>
    </row>
    <row r="986" spans="3:9" x14ac:dyDescent="0.25">
      <c r="C986" s="35"/>
      <c r="E986" s="35"/>
      <c r="G986" s="35"/>
      <c r="I986" s="35"/>
    </row>
    <row r="987" spans="3:9" x14ac:dyDescent="0.25">
      <c r="C987" s="35"/>
      <c r="E987" s="35"/>
      <c r="G987" s="35"/>
      <c r="I987" s="35"/>
    </row>
    <row r="988" spans="3:9" x14ac:dyDescent="0.25">
      <c r="C988" s="35"/>
      <c r="E988" s="35"/>
      <c r="G988" s="35"/>
      <c r="I988" s="35"/>
    </row>
    <row r="989" spans="3:9" x14ac:dyDescent="0.25">
      <c r="C989" s="35"/>
      <c r="E989" s="35"/>
      <c r="G989" s="35"/>
      <c r="I989" s="35"/>
    </row>
    <row r="990" spans="3:9" x14ac:dyDescent="0.25">
      <c r="C990" s="35"/>
      <c r="E990" s="35"/>
      <c r="G990" s="35"/>
      <c r="I990" s="35"/>
    </row>
    <row r="991" spans="3:9" x14ac:dyDescent="0.25">
      <c r="C991" s="35"/>
      <c r="E991" s="35"/>
      <c r="G991" s="35"/>
      <c r="I991" s="35"/>
    </row>
    <row r="992" spans="3:9" x14ac:dyDescent="0.25">
      <c r="C992" s="35"/>
      <c r="E992" s="35"/>
      <c r="G992" s="35"/>
      <c r="I992" s="35"/>
    </row>
    <row r="993" spans="3:9" x14ac:dyDescent="0.25">
      <c r="C993" s="35"/>
      <c r="E993" s="35"/>
      <c r="G993" s="35"/>
      <c r="I993" s="35"/>
    </row>
    <row r="994" spans="3:9" x14ac:dyDescent="0.25">
      <c r="C994" s="35"/>
      <c r="E994" s="35"/>
      <c r="G994" s="35"/>
      <c r="I994" s="35"/>
    </row>
    <row r="995" spans="3:9" x14ac:dyDescent="0.25">
      <c r="C995" s="35"/>
      <c r="E995" s="35"/>
      <c r="G995" s="35"/>
      <c r="I995" s="35"/>
    </row>
    <row r="996" spans="3:9" x14ac:dyDescent="0.25">
      <c r="C996" s="35"/>
      <c r="E996" s="35"/>
      <c r="G996" s="35"/>
      <c r="I996" s="35"/>
    </row>
    <row r="997" spans="3:9" x14ac:dyDescent="0.25">
      <c r="C997" s="35"/>
      <c r="E997" s="35"/>
      <c r="G997" s="35"/>
      <c r="I997" s="35"/>
    </row>
    <row r="998" spans="3:9" x14ac:dyDescent="0.25">
      <c r="C998" s="35"/>
      <c r="E998" s="35"/>
      <c r="G998" s="35"/>
      <c r="I998" s="35"/>
    </row>
    <row r="999" spans="3:9" x14ac:dyDescent="0.25">
      <c r="C999" s="35"/>
      <c r="E999" s="35"/>
      <c r="G999" s="35"/>
      <c r="I999" s="35"/>
    </row>
    <row r="1000" spans="3:9" x14ac:dyDescent="0.25">
      <c r="C1000" s="35"/>
      <c r="E1000" s="35"/>
      <c r="G1000" s="35"/>
      <c r="I1000" s="35"/>
    </row>
    <row r="1001" spans="3:9" x14ac:dyDescent="0.25">
      <c r="C1001" s="35"/>
      <c r="E1001" s="35"/>
      <c r="G1001" s="35"/>
      <c r="I1001" s="35"/>
    </row>
    <row r="1002" spans="3:9" x14ac:dyDescent="0.25">
      <c r="C1002" s="35"/>
      <c r="E1002" s="35"/>
      <c r="G1002" s="35"/>
      <c r="I1002" s="35"/>
    </row>
    <row r="1003" spans="3:9" x14ac:dyDescent="0.25">
      <c r="C1003" s="35"/>
      <c r="E1003" s="35"/>
      <c r="G1003" s="35"/>
      <c r="I1003" s="35"/>
    </row>
    <row r="1004" spans="3:9" x14ac:dyDescent="0.25">
      <c r="C1004" s="35"/>
      <c r="E1004" s="35"/>
      <c r="G1004" s="35"/>
      <c r="I1004" s="35"/>
    </row>
    <row r="1005" spans="3:9" x14ac:dyDescent="0.25">
      <c r="C1005" s="35"/>
      <c r="E1005" s="35"/>
      <c r="G1005" s="35"/>
      <c r="I1005" s="35"/>
    </row>
    <row r="1006" spans="3:9" x14ac:dyDescent="0.25">
      <c r="C1006" s="35"/>
      <c r="E1006" s="35"/>
      <c r="G1006" s="35"/>
      <c r="I1006" s="35"/>
    </row>
    <row r="1007" spans="3:9" x14ac:dyDescent="0.25">
      <c r="C1007" s="35"/>
      <c r="E1007" s="35"/>
      <c r="G1007" s="35"/>
      <c r="I1007" s="35"/>
    </row>
    <row r="1008" spans="3:9" x14ac:dyDescent="0.25">
      <c r="C1008" s="35"/>
      <c r="E1008" s="35"/>
      <c r="G1008" s="35"/>
      <c r="I1008" s="35"/>
    </row>
    <row r="1009" spans="3:9" x14ac:dyDescent="0.25">
      <c r="C1009" s="35"/>
      <c r="E1009" s="35"/>
      <c r="G1009" s="35"/>
      <c r="I1009" s="35"/>
    </row>
    <row r="1010" spans="3:9" x14ac:dyDescent="0.25">
      <c r="C1010" s="35"/>
      <c r="E1010" s="35"/>
      <c r="G1010" s="35"/>
      <c r="I1010" s="35"/>
    </row>
    <row r="1011" spans="3:9" x14ac:dyDescent="0.25">
      <c r="C1011" s="35"/>
      <c r="E1011" s="35"/>
      <c r="G1011" s="35"/>
      <c r="I1011" s="35"/>
    </row>
    <row r="1012" spans="3:9" x14ac:dyDescent="0.25">
      <c r="C1012" s="35"/>
      <c r="E1012" s="35"/>
      <c r="G1012" s="35"/>
      <c r="I1012" s="35"/>
    </row>
    <row r="1013" spans="3:9" x14ac:dyDescent="0.25">
      <c r="C1013" s="35"/>
      <c r="E1013" s="35"/>
      <c r="G1013" s="35"/>
      <c r="I1013" s="35"/>
    </row>
    <row r="1014" spans="3:9" x14ac:dyDescent="0.25">
      <c r="C1014" s="35"/>
      <c r="E1014" s="35"/>
      <c r="G1014" s="35"/>
      <c r="I1014" s="35"/>
    </row>
    <row r="1015" spans="3:9" x14ac:dyDescent="0.25">
      <c r="C1015" s="35"/>
      <c r="E1015" s="35"/>
      <c r="G1015" s="35"/>
      <c r="I1015" s="35"/>
    </row>
    <row r="1016" spans="3:9" x14ac:dyDescent="0.25">
      <c r="C1016" s="35"/>
      <c r="E1016" s="35"/>
      <c r="G1016" s="35"/>
      <c r="I1016" s="35"/>
    </row>
    <row r="1017" spans="3:9" x14ac:dyDescent="0.25">
      <c r="C1017" s="35"/>
      <c r="E1017" s="35"/>
      <c r="G1017" s="35"/>
      <c r="I1017" s="35"/>
    </row>
    <row r="1018" spans="3:9" x14ac:dyDescent="0.25">
      <c r="C1018" s="35"/>
      <c r="E1018" s="35"/>
      <c r="G1018" s="35"/>
      <c r="I1018" s="35"/>
    </row>
    <row r="1019" spans="3:9" x14ac:dyDescent="0.25">
      <c r="C1019" s="35"/>
      <c r="E1019" s="35"/>
      <c r="G1019" s="35"/>
      <c r="I1019" s="35"/>
    </row>
    <row r="1020" spans="3:9" x14ac:dyDescent="0.25">
      <c r="C1020" s="35"/>
      <c r="E1020" s="35"/>
      <c r="G1020" s="35"/>
      <c r="I1020" s="35"/>
    </row>
    <row r="1021" spans="3:9" x14ac:dyDescent="0.25">
      <c r="C1021" s="35"/>
      <c r="E1021" s="35"/>
      <c r="G1021" s="35"/>
      <c r="I1021" s="35"/>
    </row>
    <row r="1022" spans="3:9" x14ac:dyDescent="0.25">
      <c r="C1022" s="35"/>
      <c r="E1022" s="35"/>
      <c r="G1022" s="35"/>
      <c r="I1022" s="35"/>
    </row>
    <row r="1023" spans="3:9" x14ac:dyDescent="0.25">
      <c r="C1023" s="35"/>
      <c r="E1023" s="35"/>
      <c r="G1023" s="35"/>
      <c r="I1023" s="35"/>
    </row>
    <row r="1024" spans="3:9" x14ac:dyDescent="0.25">
      <c r="C1024" s="35"/>
      <c r="E1024" s="35"/>
      <c r="G1024" s="35"/>
      <c r="I1024" s="35"/>
    </row>
    <row r="1025" spans="3:9" x14ac:dyDescent="0.25">
      <c r="C1025" s="35"/>
      <c r="E1025" s="35"/>
      <c r="G1025" s="35"/>
      <c r="I1025" s="35"/>
    </row>
    <row r="1026" spans="3:9" x14ac:dyDescent="0.25">
      <c r="C1026" s="35"/>
      <c r="E1026" s="35"/>
      <c r="G1026" s="35"/>
      <c r="I1026" s="35"/>
    </row>
    <row r="1027" spans="3:9" x14ac:dyDescent="0.25">
      <c r="C1027" s="35"/>
      <c r="E1027" s="35"/>
      <c r="G1027" s="35"/>
      <c r="I1027" s="35"/>
    </row>
    <row r="1028" spans="3:9" x14ac:dyDescent="0.25">
      <c r="C1028" s="35"/>
      <c r="E1028" s="35"/>
      <c r="G1028" s="35"/>
      <c r="I1028" s="35"/>
    </row>
    <row r="1029" spans="3:9" x14ac:dyDescent="0.25">
      <c r="C1029" s="35"/>
      <c r="E1029" s="35"/>
      <c r="G1029" s="35"/>
      <c r="I1029" s="35"/>
    </row>
    <row r="1030" spans="3:9" x14ac:dyDescent="0.25">
      <c r="C1030" s="35"/>
      <c r="E1030" s="35"/>
      <c r="G1030" s="35"/>
      <c r="I1030" s="35"/>
    </row>
    <row r="1031" spans="3:9" x14ac:dyDescent="0.25">
      <c r="C1031" s="35"/>
      <c r="E1031" s="35"/>
      <c r="G1031" s="35"/>
      <c r="I1031" s="35"/>
    </row>
    <row r="1032" spans="3:9" x14ac:dyDescent="0.25">
      <c r="C1032" s="35"/>
      <c r="E1032" s="35"/>
      <c r="G1032" s="35"/>
      <c r="I1032" s="35"/>
    </row>
    <row r="1033" spans="3:9" x14ac:dyDescent="0.25">
      <c r="C1033" s="35"/>
      <c r="E1033" s="35"/>
      <c r="G1033" s="35"/>
      <c r="I1033" s="35"/>
    </row>
    <row r="1034" spans="3:9" x14ac:dyDescent="0.25">
      <c r="C1034" s="35"/>
      <c r="E1034" s="35"/>
      <c r="G1034" s="35"/>
      <c r="I1034" s="35"/>
    </row>
    <row r="1035" spans="3:9" x14ac:dyDescent="0.25">
      <c r="C1035" s="35"/>
      <c r="E1035" s="35"/>
      <c r="G1035" s="35"/>
      <c r="I1035" s="35"/>
    </row>
    <row r="1036" spans="3:9" x14ac:dyDescent="0.25">
      <c r="C1036" s="35"/>
      <c r="E1036" s="35"/>
      <c r="G1036" s="35"/>
      <c r="I1036" s="35"/>
    </row>
    <row r="1037" spans="3:9" x14ac:dyDescent="0.25">
      <c r="C1037" s="35"/>
      <c r="E1037" s="35"/>
      <c r="G1037" s="35"/>
      <c r="I1037" s="35"/>
    </row>
    <row r="1038" spans="3:9" x14ac:dyDescent="0.25">
      <c r="C1038" s="35"/>
      <c r="E1038" s="35"/>
      <c r="G1038" s="35"/>
      <c r="I1038" s="35"/>
    </row>
    <row r="1039" spans="3:9" x14ac:dyDescent="0.25">
      <c r="C1039" s="35"/>
      <c r="E1039" s="35"/>
      <c r="G1039" s="35"/>
      <c r="I1039" s="35"/>
    </row>
    <row r="1040" spans="3:9" x14ac:dyDescent="0.25">
      <c r="C1040" s="35"/>
      <c r="E1040" s="35"/>
      <c r="G1040" s="35"/>
      <c r="I1040" s="35"/>
    </row>
    <row r="1041" spans="3:9" x14ac:dyDescent="0.25">
      <c r="C1041" s="35"/>
      <c r="E1041" s="35"/>
      <c r="G1041" s="35"/>
      <c r="I1041" s="35"/>
    </row>
    <row r="1042" spans="3:9" x14ac:dyDescent="0.25">
      <c r="C1042" s="35"/>
      <c r="E1042" s="35"/>
      <c r="G1042" s="35"/>
      <c r="I1042" s="35"/>
    </row>
    <row r="1043" spans="3:9" x14ac:dyDescent="0.25">
      <c r="C1043" s="35"/>
      <c r="E1043" s="35"/>
      <c r="G1043" s="35"/>
      <c r="I1043" s="35"/>
    </row>
    <row r="1044" spans="3:9" x14ac:dyDescent="0.25">
      <c r="C1044" s="35"/>
      <c r="E1044" s="35"/>
      <c r="G1044" s="35"/>
      <c r="I1044" s="35"/>
    </row>
    <row r="1045" spans="3:9" x14ac:dyDescent="0.25">
      <c r="C1045" s="35"/>
      <c r="E1045" s="35"/>
      <c r="G1045" s="35"/>
      <c r="I1045" s="35"/>
    </row>
    <row r="1046" spans="3:9" x14ac:dyDescent="0.25">
      <c r="C1046" s="35"/>
      <c r="E1046" s="35"/>
      <c r="G1046" s="35"/>
      <c r="I1046" s="35"/>
    </row>
    <row r="1047" spans="3:9" x14ac:dyDescent="0.25">
      <c r="C1047" s="35"/>
      <c r="E1047" s="35"/>
      <c r="G1047" s="35"/>
      <c r="I1047" s="35"/>
    </row>
    <row r="1048" spans="3:9" x14ac:dyDescent="0.25">
      <c r="C1048" s="35"/>
      <c r="E1048" s="35"/>
      <c r="G1048" s="35"/>
      <c r="I1048" s="35"/>
    </row>
    <row r="1049" spans="3:9" x14ac:dyDescent="0.25">
      <c r="C1049" s="35"/>
      <c r="E1049" s="35"/>
      <c r="G1049" s="35"/>
      <c r="I1049" s="35"/>
    </row>
    <row r="1050" spans="3:9" x14ac:dyDescent="0.25">
      <c r="C1050" s="35"/>
      <c r="E1050" s="35"/>
      <c r="G1050" s="35"/>
      <c r="I1050" s="35"/>
    </row>
    <row r="1051" spans="3:9" x14ac:dyDescent="0.25">
      <c r="C1051" s="35"/>
      <c r="E1051" s="35"/>
      <c r="G1051" s="35"/>
      <c r="I1051" s="35"/>
    </row>
    <row r="1052" spans="3:9" x14ac:dyDescent="0.25">
      <c r="C1052" s="35"/>
      <c r="E1052" s="35"/>
      <c r="G1052" s="35"/>
      <c r="I1052" s="35"/>
    </row>
    <row r="1053" spans="3:9" x14ac:dyDescent="0.25">
      <c r="C1053" s="35"/>
      <c r="E1053" s="35"/>
      <c r="G1053" s="35"/>
      <c r="I1053" s="35"/>
    </row>
    <row r="1054" spans="3:9" x14ac:dyDescent="0.25">
      <c r="C1054" s="35"/>
      <c r="E1054" s="35"/>
      <c r="G1054" s="35"/>
      <c r="I1054" s="35"/>
    </row>
    <row r="1055" spans="3:9" x14ac:dyDescent="0.25">
      <c r="C1055" s="35"/>
      <c r="E1055" s="35"/>
      <c r="G1055" s="35"/>
      <c r="I1055" s="35"/>
    </row>
    <row r="1056" spans="3:9" x14ac:dyDescent="0.25">
      <c r="C1056" s="35"/>
      <c r="E1056" s="35"/>
      <c r="G1056" s="35"/>
      <c r="I1056" s="35"/>
    </row>
    <row r="1057" spans="3:9" x14ac:dyDescent="0.25">
      <c r="C1057" s="35"/>
      <c r="E1057" s="35"/>
      <c r="G1057" s="35"/>
      <c r="I1057" s="35"/>
    </row>
    <row r="1058" spans="3:9" x14ac:dyDescent="0.25">
      <c r="C1058" s="35"/>
      <c r="E1058" s="35"/>
      <c r="G1058" s="35"/>
      <c r="I1058" s="35"/>
    </row>
    <row r="1059" spans="3:9" x14ac:dyDescent="0.25">
      <c r="C1059" s="35"/>
      <c r="E1059" s="35"/>
      <c r="G1059" s="35"/>
      <c r="I1059" s="35"/>
    </row>
    <row r="1060" spans="3:9" x14ac:dyDescent="0.25">
      <c r="C1060" s="35"/>
      <c r="E1060" s="35"/>
      <c r="G1060" s="35"/>
      <c r="I1060" s="35"/>
    </row>
    <row r="1061" spans="3:9" x14ac:dyDescent="0.25">
      <c r="C1061" s="35"/>
      <c r="E1061" s="35"/>
      <c r="G1061" s="35"/>
      <c r="I1061" s="35"/>
    </row>
    <row r="1062" spans="3:9" x14ac:dyDescent="0.25">
      <c r="C1062" s="35"/>
      <c r="E1062" s="35"/>
      <c r="G1062" s="35"/>
      <c r="I1062" s="35"/>
    </row>
    <row r="1063" spans="3:9" x14ac:dyDescent="0.25">
      <c r="C1063" s="35"/>
      <c r="E1063" s="35"/>
      <c r="G1063" s="35"/>
      <c r="I1063" s="35"/>
    </row>
    <row r="1064" spans="3:9" x14ac:dyDescent="0.25">
      <c r="C1064" s="35"/>
      <c r="E1064" s="35"/>
      <c r="G1064" s="35"/>
      <c r="I1064" s="35"/>
    </row>
    <row r="1065" spans="3:9" x14ac:dyDescent="0.25">
      <c r="C1065" s="35"/>
      <c r="E1065" s="35"/>
      <c r="G1065" s="35"/>
      <c r="I1065" s="35"/>
    </row>
    <row r="1066" spans="3:9" x14ac:dyDescent="0.25">
      <c r="C1066" s="35"/>
      <c r="E1066" s="35"/>
      <c r="G1066" s="35"/>
      <c r="I1066" s="35"/>
    </row>
    <row r="1067" spans="3:9" x14ac:dyDescent="0.25">
      <c r="C1067" s="35"/>
      <c r="E1067" s="35"/>
      <c r="G1067" s="35"/>
      <c r="I1067" s="35"/>
    </row>
    <row r="1068" spans="3:9" x14ac:dyDescent="0.25">
      <c r="C1068" s="35"/>
      <c r="E1068" s="35"/>
      <c r="G1068" s="35"/>
      <c r="I1068" s="35"/>
    </row>
    <row r="1069" spans="3:9" x14ac:dyDescent="0.25">
      <c r="C1069" s="35"/>
      <c r="E1069" s="35"/>
      <c r="G1069" s="35"/>
      <c r="I1069" s="35"/>
    </row>
    <row r="1070" spans="3:9" x14ac:dyDescent="0.25">
      <c r="C1070" s="35"/>
      <c r="E1070" s="35"/>
      <c r="G1070" s="35"/>
      <c r="I1070" s="35"/>
    </row>
    <row r="1071" spans="3:9" x14ac:dyDescent="0.25">
      <c r="C1071" s="35"/>
      <c r="E1071" s="35"/>
      <c r="G1071" s="35"/>
      <c r="I1071" s="35"/>
    </row>
    <row r="1072" spans="3:9" x14ac:dyDescent="0.25">
      <c r="C1072" s="35"/>
      <c r="E1072" s="35"/>
      <c r="G1072" s="35"/>
      <c r="I1072" s="35"/>
    </row>
    <row r="1073" spans="3:9" x14ac:dyDescent="0.25">
      <c r="C1073" s="35"/>
      <c r="E1073" s="35"/>
      <c r="G1073" s="35"/>
      <c r="I1073" s="35"/>
    </row>
    <row r="1074" spans="3:9" x14ac:dyDescent="0.25">
      <c r="C1074" s="35"/>
      <c r="E1074" s="35"/>
      <c r="G1074" s="35"/>
      <c r="I1074" s="35"/>
    </row>
    <row r="1075" spans="3:9" x14ac:dyDescent="0.25">
      <c r="C1075" s="35"/>
      <c r="E1075" s="35"/>
      <c r="G1075" s="35"/>
      <c r="I1075" s="35"/>
    </row>
    <row r="1076" spans="3:9" x14ac:dyDescent="0.25">
      <c r="C1076" s="35"/>
      <c r="E1076" s="35"/>
      <c r="G1076" s="35"/>
      <c r="I1076" s="35"/>
    </row>
    <row r="1077" spans="3:9" x14ac:dyDescent="0.25">
      <c r="C1077" s="35"/>
      <c r="E1077" s="35"/>
      <c r="G1077" s="35"/>
      <c r="I1077" s="35"/>
    </row>
    <row r="1078" spans="3:9" x14ac:dyDescent="0.25">
      <c r="C1078" s="35"/>
      <c r="E1078" s="35"/>
      <c r="G1078" s="35"/>
      <c r="I1078" s="35"/>
    </row>
    <row r="1079" spans="3:9" x14ac:dyDescent="0.25">
      <c r="C1079" s="35"/>
      <c r="E1079" s="35"/>
      <c r="G1079" s="35"/>
      <c r="I1079" s="35"/>
    </row>
    <row r="1080" spans="3:9" x14ac:dyDescent="0.25">
      <c r="C1080" s="35"/>
      <c r="E1080" s="35"/>
      <c r="G1080" s="35"/>
      <c r="I1080" s="35"/>
    </row>
    <row r="1081" spans="3:9" x14ac:dyDescent="0.25">
      <c r="C1081" s="35"/>
      <c r="E1081" s="35"/>
      <c r="G1081" s="35"/>
      <c r="I1081" s="35"/>
    </row>
    <row r="1082" spans="3:9" x14ac:dyDescent="0.25">
      <c r="C1082" s="35"/>
      <c r="E1082" s="35"/>
      <c r="G1082" s="35"/>
      <c r="I1082" s="35"/>
    </row>
    <row r="1083" spans="3:9" x14ac:dyDescent="0.25">
      <c r="C1083" s="35"/>
      <c r="E1083" s="35"/>
      <c r="G1083" s="35"/>
      <c r="I1083" s="35"/>
    </row>
    <row r="1084" spans="3:9" x14ac:dyDescent="0.25">
      <c r="C1084" s="35"/>
      <c r="E1084" s="35"/>
      <c r="G1084" s="35"/>
      <c r="I1084" s="35"/>
    </row>
    <row r="1085" spans="3:9" x14ac:dyDescent="0.25">
      <c r="C1085" s="35"/>
      <c r="E1085" s="35"/>
      <c r="G1085" s="35"/>
      <c r="I1085" s="35"/>
    </row>
    <row r="1086" spans="3:9" x14ac:dyDescent="0.25">
      <c r="C1086" s="35"/>
      <c r="E1086" s="35"/>
      <c r="G1086" s="35"/>
      <c r="I1086" s="35"/>
    </row>
    <row r="1087" spans="3:9" x14ac:dyDescent="0.25">
      <c r="C1087" s="35"/>
      <c r="E1087" s="35"/>
      <c r="G1087" s="35"/>
      <c r="I1087" s="35"/>
    </row>
    <row r="1088" spans="3:9" x14ac:dyDescent="0.25">
      <c r="C1088" s="35"/>
      <c r="E1088" s="35"/>
      <c r="G1088" s="35"/>
      <c r="I1088" s="35"/>
    </row>
    <row r="1089" spans="3:9" x14ac:dyDescent="0.25">
      <c r="C1089" s="35"/>
      <c r="E1089" s="35"/>
      <c r="G1089" s="35"/>
      <c r="I1089" s="35"/>
    </row>
    <row r="1090" spans="3:9" x14ac:dyDescent="0.25">
      <c r="C1090" s="35"/>
      <c r="E1090" s="35"/>
      <c r="G1090" s="35"/>
      <c r="I1090" s="35"/>
    </row>
    <row r="1091" spans="3:9" x14ac:dyDescent="0.25">
      <c r="C1091" s="35"/>
      <c r="E1091" s="35"/>
      <c r="G1091" s="35"/>
      <c r="I1091" s="35"/>
    </row>
    <row r="1092" spans="3:9" x14ac:dyDescent="0.25">
      <c r="C1092" s="35"/>
      <c r="E1092" s="35"/>
      <c r="G1092" s="35"/>
      <c r="I1092" s="35"/>
    </row>
    <row r="1093" spans="3:9" x14ac:dyDescent="0.25">
      <c r="C1093" s="35"/>
      <c r="E1093" s="35"/>
      <c r="G1093" s="35"/>
      <c r="I1093" s="35"/>
    </row>
    <row r="1094" spans="3:9" x14ac:dyDescent="0.25">
      <c r="C1094" s="35"/>
      <c r="E1094" s="35"/>
      <c r="G1094" s="35"/>
      <c r="I1094" s="35"/>
    </row>
    <row r="1095" spans="3:9" x14ac:dyDescent="0.25">
      <c r="C1095" s="35"/>
      <c r="E1095" s="35"/>
      <c r="G1095" s="35"/>
      <c r="I1095" s="35"/>
    </row>
    <row r="1096" spans="3:9" x14ac:dyDescent="0.25">
      <c r="C1096" s="35"/>
      <c r="E1096" s="35"/>
      <c r="G1096" s="35"/>
      <c r="I1096" s="35"/>
    </row>
    <row r="1097" spans="3:9" x14ac:dyDescent="0.25">
      <c r="C1097" s="35"/>
      <c r="E1097" s="35"/>
      <c r="G1097" s="35"/>
      <c r="I1097" s="35"/>
    </row>
    <row r="1098" spans="3:9" x14ac:dyDescent="0.25">
      <c r="C1098" s="35"/>
      <c r="E1098" s="35"/>
      <c r="G1098" s="35"/>
      <c r="I1098" s="35"/>
    </row>
    <row r="1099" spans="3:9" x14ac:dyDescent="0.25">
      <c r="C1099" s="35"/>
      <c r="E1099" s="35"/>
      <c r="G1099" s="35"/>
      <c r="I1099" s="35"/>
    </row>
    <row r="1100" spans="3:9" x14ac:dyDescent="0.25">
      <c r="C1100" s="35"/>
      <c r="E1100" s="35"/>
      <c r="G1100" s="35"/>
      <c r="I1100" s="35"/>
    </row>
    <row r="1101" spans="3:9" x14ac:dyDescent="0.25">
      <c r="C1101" s="35"/>
      <c r="E1101" s="35"/>
      <c r="G1101" s="35"/>
      <c r="I1101" s="35"/>
    </row>
    <row r="1102" spans="3:9" x14ac:dyDescent="0.25">
      <c r="C1102" s="35"/>
      <c r="E1102" s="35"/>
      <c r="G1102" s="35"/>
      <c r="I1102" s="35"/>
    </row>
    <row r="1103" spans="3:9" x14ac:dyDescent="0.25">
      <c r="C1103" s="35"/>
      <c r="E1103" s="35"/>
      <c r="G1103" s="35"/>
      <c r="I1103" s="35"/>
    </row>
    <row r="1104" spans="3:9" x14ac:dyDescent="0.25">
      <c r="C1104" s="35"/>
      <c r="E1104" s="35"/>
      <c r="G1104" s="35"/>
      <c r="I1104" s="35"/>
    </row>
    <row r="1105" spans="3:9" x14ac:dyDescent="0.25">
      <c r="C1105" s="35"/>
      <c r="E1105" s="35"/>
      <c r="G1105" s="35"/>
      <c r="I1105" s="35"/>
    </row>
    <row r="1106" spans="3:9" x14ac:dyDescent="0.25">
      <c r="C1106" s="35"/>
      <c r="E1106" s="35"/>
      <c r="G1106" s="35"/>
      <c r="I1106" s="35"/>
    </row>
    <row r="1107" spans="3:9" x14ac:dyDescent="0.25">
      <c r="C1107" s="35"/>
      <c r="E1107" s="35"/>
      <c r="G1107" s="35"/>
      <c r="I1107" s="35"/>
    </row>
    <row r="1108" spans="3:9" x14ac:dyDescent="0.25">
      <c r="C1108" s="35"/>
      <c r="E1108" s="35"/>
      <c r="G1108" s="35"/>
      <c r="I1108" s="35"/>
    </row>
    <row r="1109" spans="3:9" x14ac:dyDescent="0.25">
      <c r="C1109" s="35"/>
      <c r="E1109" s="35"/>
      <c r="G1109" s="35"/>
      <c r="I1109" s="35"/>
    </row>
    <row r="1110" spans="3:9" x14ac:dyDescent="0.25">
      <c r="C1110" s="35"/>
      <c r="E1110" s="35"/>
      <c r="G1110" s="35"/>
      <c r="I1110" s="35"/>
    </row>
    <row r="1111" spans="3:9" x14ac:dyDescent="0.25">
      <c r="C1111" s="35"/>
      <c r="E1111" s="35"/>
      <c r="G1111" s="35"/>
      <c r="I1111" s="35"/>
    </row>
    <row r="1112" spans="3:9" x14ac:dyDescent="0.25">
      <c r="C1112" s="35"/>
      <c r="E1112" s="35"/>
      <c r="G1112" s="35"/>
      <c r="I1112" s="35"/>
    </row>
    <row r="1113" spans="3:9" x14ac:dyDescent="0.25">
      <c r="C1113" s="35"/>
      <c r="E1113" s="35"/>
      <c r="G1113" s="35"/>
      <c r="I1113" s="35"/>
    </row>
    <row r="1114" spans="3:9" x14ac:dyDescent="0.25">
      <c r="C1114" s="35"/>
      <c r="E1114" s="35"/>
      <c r="G1114" s="35"/>
      <c r="I1114" s="35"/>
    </row>
    <row r="1115" spans="3:9" x14ac:dyDescent="0.25">
      <c r="C1115" s="35"/>
      <c r="E1115" s="35"/>
      <c r="G1115" s="35"/>
      <c r="I1115" s="35"/>
    </row>
    <row r="1116" spans="3:9" x14ac:dyDescent="0.25">
      <c r="C1116" s="35"/>
      <c r="E1116" s="35"/>
      <c r="G1116" s="35"/>
      <c r="I1116" s="35"/>
    </row>
    <row r="1117" spans="3:9" x14ac:dyDescent="0.25">
      <c r="C1117" s="35"/>
      <c r="E1117" s="35"/>
      <c r="G1117" s="35"/>
      <c r="I1117" s="35"/>
    </row>
    <row r="1118" spans="3:9" x14ac:dyDescent="0.25">
      <c r="C1118" s="35"/>
      <c r="E1118" s="35"/>
      <c r="G1118" s="35"/>
      <c r="I1118" s="35"/>
    </row>
    <row r="1119" spans="3:9" x14ac:dyDescent="0.25">
      <c r="C1119" s="35"/>
      <c r="E1119" s="35"/>
      <c r="G1119" s="35"/>
      <c r="I1119" s="35"/>
    </row>
    <row r="1120" spans="3:9" x14ac:dyDescent="0.25">
      <c r="C1120" s="35"/>
      <c r="E1120" s="35"/>
      <c r="G1120" s="35"/>
      <c r="I1120" s="35"/>
    </row>
    <row r="1121" spans="3:9" x14ac:dyDescent="0.25">
      <c r="C1121" s="35"/>
      <c r="E1121" s="35"/>
      <c r="G1121" s="35"/>
      <c r="I1121" s="35"/>
    </row>
    <row r="1122" spans="3:9" x14ac:dyDescent="0.25">
      <c r="C1122" s="35"/>
      <c r="E1122" s="35"/>
      <c r="G1122" s="35"/>
      <c r="I1122" s="35"/>
    </row>
    <row r="1123" spans="3:9" x14ac:dyDescent="0.25">
      <c r="C1123" s="35"/>
      <c r="E1123" s="35"/>
      <c r="G1123" s="35"/>
      <c r="I1123" s="35"/>
    </row>
    <row r="1124" spans="3:9" x14ac:dyDescent="0.25">
      <c r="C1124" s="35"/>
      <c r="E1124" s="35"/>
      <c r="G1124" s="35"/>
      <c r="I1124" s="35"/>
    </row>
    <row r="1125" spans="3:9" x14ac:dyDescent="0.25">
      <c r="C1125" s="35"/>
      <c r="E1125" s="35"/>
      <c r="G1125" s="35"/>
      <c r="I1125" s="35"/>
    </row>
    <row r="1126" spans="3:9" x14ac:dyDescent="0.25">
      <c r="C1126" s="35"/>
      <c r="E1126" s="35"/>
      <c r="G1126" s="35"/>
      <c r="I1126" s="35"/>
    </row>
    <row r="1127" spans="3:9" x14ac:dyDescent="0.25">
      <c r="C1127" s="35"/>
      <c r="E1127" s="35"/>
      <c r="G1127" s="35"/>
      <c r="I1127" s="35"/>
    </row>
    <row r="1128" spans="3:9" x14ac:dyDescent="0.25">
      <c r="C1128" s="35"/>
      <c r="E1128" s="35"/>
      <c r="G1128" s="35"/>
      <c r="I1128" s="35"/>
    </row>
    <row r="1129" spans="3:9" x14ac:dyDescent="0.25">
      <c r="C1129" s="35"/>
      <c r="E1129" s="35"/>
      <c r="G1129" s="35"/>
      <c r="I1129" s="35"/>
    </row>
    <row r="1130" spans="3:9" x14ac:dyDescent="0.25">
      <c r="C1130" s="35"/>
      <c r="E1130" s="35"/>
      <c r="G1130" s="35"/>
      <c r="I1130" s="35"/>
    </row>
    <row r="1131" spans="3:9" x14ac:dyDescent="0.25">
      <c r="C1131" s="35"/>
      <c r="E1131" s="35"/>
      <c r="G1131" s="35"/>
      <c r="I1131" s="35"/>
    </row>
    <row r="1132" spans="3:9" x14ac:dyDescent="0.25">
      <c r="C1132" s="35"/>
      <c r="E1132" s="35"/>
      <c r="G1132" s="35"/>
      <c r="I1132" s="35"/>
    </row>
    <row r="1133" spans="3:9" x14ac:dyDescent="0.25">
      <c r="C1133" s="35"/>
      <c r="E1133" s="35"/>
      <c r="G1133" s="35"/>
      <c r="I1133" s="35"/>
    </row>
    <row r="1134" spans="3:9" x14ac:dyDescent="0.25">
      <c r="C1134" s="35"/>
      <c r="E1134" s="35"/>
      <c r="G1134" s="35"/>
      <c r="I1134" s="35"/>
    </row>
    <row r="1135" spans="3:9" x14ac:dyDescent="0.25">
      <c r="C1135" s="35"/>
      <c r="E1135" s="35"/>
      <c r="G1135" s="35"/>
      <c r="I1135" s="35"/>
    </row>
    <row r="1136" spans="3:9" x14ac:dyDescent="0.25">
      <c r="C1136" s="35"/>
      <c r="E1136" s="35"/>
      <c r="G1136" s="35"/>
      <c r="I1136" s="35"/>
    </row>
    <row r="1137" spans="3:9" x14ac:dyDescent="0.25">
      <c r="C1137" s="35"/>
      <c r="E1137" s="35"/>
      <c r="G1137" s="35"/>
      <c r="I1137" s="35"/>
    </row>
    <row r="1138" spans="3:9" x14ac:dyDescent="0.25">
      <c r="C1138" s="35"/>
      <c r="E1138" s="35"/>
      <c r="G1138" s="35"/>
      <c r="I1138" s="35"/>
    </row>
    <row r="1139" spans="3:9" x14ac:dyDescent="0.25">
      <c r="C1139" s="35"/>
      <c r="E1139" s="35"/>
      <c r="G1139" s="35"/>
      <c r="I1139" s="35"/>
    </row>
    <row r="1140" spans="3:9" x14ac:dyDescent="0.25">
      <c r="C1140" s="35"/>
      <c r="E1140" s="35"/>
      <c r="G1140" s="35"/>
      <c r="I1140" s="35"/>
    </row>
    <row r="1141" spans="3:9" x14ac:dyDescent="0.25">
      <c r="C1141" s="35"/>
      <c r="E1141" s="35"/>
      <c r="G1141" s="35"/>
      <c r="I1141" s="35"/>
    </row>
    <row r="1142" spans="3:9" x14ac:dyDescent="0.25">
      <c r="C1142" s="35"/>
      <c r="E1142" s="35"/>
      <c r="G1142" s="35"/>
      <c r="I1142" s="35"/>
    </row>
    <row r="1143" spans="3:9" x14ac:dyDescent="0.25">
      <c r="C1143" s="35"/>
      <c r="E1143" s="35"/>
      <c r="G1143" s="35"/>
      <c r="I1143" s="35"/>
    </row>
    <row r="1144" spans="3:9" x14ac:dyDescent="0.25">
      <c r="C1144" s="35"/>
      <c r="E1144" s="35"/>
      <c r="G1144" s="35"/>
      <c r="I1144" s="35"/>
    </row>
    <row r="1145" spans="3:9" x14ac:dyDescent="0.25">
      <c r="C1145" s="35"/>
      <c r="E1145" s="35"/>
      <c r="G1145" s="35"/>
      <c r="I1145" s="35"/>
    </row>
    <row r="1146" spans="3:9" x14ac:dyDescent="0.25">
      <c r="C1146" s="35"/>
      <c r="E1146" s="35"/>
      <c r="G1146" s="35"/>
      <c r="I1146" s="35"/>
    </row>
    <row r="1147" spans="3:9" x14ac:dyDescent="0.25">
      <c r="C1147" s="35"/>
      <c r="E1147" s="35"/>
      <c r="G1147" s="35"/>
      <c r="I1147" s="35"/>
    </row>
    <row r="1148" spans="3:9" x14ac:dyDescent="0.25">
      <c r="C1148" s="35"/>
      <c r="E1148" s="35"/>
      <c r="G1148" s="35"/>
      <c r="I1148" s="35"/>
    </row>
    <row r="1149" spans="3:9" x14ac:dyDescent="0.25">
      <c r="C1149" s="35"/>
      <c r="E1149" s="35"/>
      <c r="G1149" s="35"/>
      <c r="I1149" s="35"/>
    </row>
    <row r="1150" spans="3:9" x14ac:dyDescent="0.25">
      <c r="C1150" s="35"/>
      <c r="E1150" s="35"/>
      <c r="G1150" s="35"/>
      <c r="I1150" s="35"/>
    </row>
    <row r="1151" spans="3:9" x14ac:dyDescent="0.25">
      <c r="C1151" s="35"/>
      <c r="E1151" s="35"/>
      <c r="G1151" s="35"/>
      <c r="I1151" s="35"/>
    </row>
    <row r="1152" spans="3:9" x14ac:dyDescent="0.25">
      <c r="C1152" s="35"/>
      <c r="E1152" s="35"/>
      <c r="G1152" s="35"/>
      <c r="I1152" s="35"/>
    </row>
    <row r="1153" spans="3:9" x14ac:dyDescent="0.25">
      <c r="C1153" s="35"/>
      <c r="E1153" s="35"/>
      <c r="G1153" s="35"/>
      <c r="I1153" s="35"/>
    </row>
    <row r="1154" spans="3:9" x14ac:dyDescent="0.25">
      <c r="C1154" s="35"/>
      <c r="E1154" s="35"/>
      <c r="G1154" s="35"/>
      <c r="I1154" s="35"/>
    </row>
    <row r="1155" spans="3:9" x14ac:dyDescent="0.25">
      <c r="C1155" s="35"/>
      <c r="E1155" s="35"/>
      <c r="G1155" s="35"/>
      <c r="I1155" s="35"/>
    </row>
    <row r="1156" spans="3:9" x14ac:dyDescent="0.25">
      <c r="C1156" s="35"/>
      <c r="E1156" s="35"/>
      <c r="G1156" s="35"/>
      <c r="I1156" s="35"/>
    </row>
    <row r="1157" spans="3:9" x14ac:dyDescent="0.25">
      <c r="C1157" s="35"/>
      <c r="E1157" s="35"/>
      <c r="G1157" s="35"/>
      <c r="I1157" s="35"/>
    </row>
    <row r="1158" spans="3:9" x14ac:dyDescent="0.25">
      <c r="C1158" s="35"/>
      <c r="E1158" s="35"/>
      <c r="G1158" s="35"/>
      <c r="I1158" s="35"/>
    </row>
    <row r="1159" spans="3:9" x14ac:dyDescent="0.25">
      <c r="C1159" s="35"/>
      <c r="E1159" s="35"/>
      <c r="G1159" s="35"/>
      <c r="I1159" s="35"/>
    </row>
    <row r="1160" spans="3:9" x14ac:dyDescent="0.25">
      <c r="C1160" s="35"/>
      <c r="E1160" s="35"/>
      <c r="G1160" s="35"/>
      <c r="I1160" s="35"/>
    </row>
    <row r="1161" spans="3:9" x14ac:dyDescent="0.25">
      <c r="C1161" s="35"/>
      <c r="E1161" s="35"/>
      <c r="G1161" s="35"/>
      <c r="I1161" s="35"/>
    </row>
    <row r="1162" spans="3:9" x14ac:dyDescent="0.25">
      <c r="C1162" s="35"/>
      <c r="E1162" s="35"/>
      <c r="G1162" s="35"/>
      <c r="I1162" s="35"/>
    </row>
    <row r="1163" spans="3:9" x14ac:dyDescent="0.25">
      <c r="C1163" s="35"/>
      <c r="E1163" s="35"/>
      <c r="G1163" s="35"/>
      <c r="I1163" s="35"/>
    </row>
    <row r="1164" spans="3:9" x14ac:dyDescent="0.25">
      <c r="C1164" s="35"/>
      <c r="E1164" s="35"/>
      <c r="G1164" s="35"/>
      <c r="I1164" s="35"/>
    </row>
    <row r="1165" spans="3:9" x14ac:dyDescent="0.25">
      <c r="C1165" s="35"/>
      <c r="E1165" s="35"/>
      <c r="G1165" s="35"/>
      <c r="I1165" s="35"/>
    </row>
    <row r="1166" spans="3:9" x14ac:dyDescent="0.25">
      <c r="C1166" s="35"/>
      <c r="E1166" s="35"/>
      <c r="G1166" s="35"/>
      <c r="I1166" s="35"/>
    </row>
    <row r="1167" spans="3:9" x14ac:dyDescent="0.25">
      <c r="C1167" s="35"/>
      <c r="E1167" s="35"/>
      <c r="G1167" s="35"/>
      <c r="I1167" s="35"/>
    </row>
    <row r="1168" spans="3:9" x14ac:dyDescent="0.25">
      <c r="C1168" s="35"/>
      <c r="E1168" s="35"/>
      <c r="G1168" s="35"/>
      <c r="I1168" s="35"/>
    </row>
    <row r="1169" spans="3:9" x14ac:dyDescent="0.25">
      <c r="C1169" s="35"/>
      <c r="E1169" s="35"/>
      <c r="G1169" s="35"/>
      <c r="I1169" s="35"/>
    </row>
    <row r="1170" spans="3:9" x14ac:dyDescent="0.25">
      <c r="C1170" s="35"/>
      <c r="E1170" s="35"/>
      <c r="G1170" s="35"/>
      <c r="I1170" s="35"/>
    </row>
    <row r="1171" spans="3:9" x14ac:dyDescent="0.25">
      <c r="C1171" s="35"/>
      <c r="E1171" s="35"/>
      <c r="G1171" s="35"/>
      <c r="I1171" s="35"/>
    </row>
    <row r="1172" spans="3:9" x14ac:dyDescent="0.25">
      <c r="C1172" s="35"/>
      <c r="E1172" s="35"/>
      <c r="G1172" s="35"/>
      <c r="I1172" s="35"/>
    </row>
    <row r="1173" spans="3:9" x14ac:dyDescent="0.25">
      <c r="C1173" s="35"/>
      <c r="E1173" s="35"/>
      <c r="G1173" s="35"/>
      <c r="I1173" s="35"/>
    </row>
    <row r="1174" spans="3:9" x14ac:dyDescent="0.25">
      <c r="C1174" s="35"/>
      <c r="E1174" s="35"/>
      <c r="G1174" s="35"/>
      <c r="I1174" s="35"/>
    </row>
    <row r="1175" spans="3:9" x14ac:dyDescent="0.25">
      <c r="C1175" s="35"/>
      <c r="E1175" s="35"/>
      <c r="G1175" s="35"/>
      <c r="I1175" s="35"/>
    </row>
    <row r="1176" spans="3:9" x14ac:dyDescent="0.25">
      <c r="C1176" s="35"/>
      <c r="E1176" s="35"/>
      <c r="G1176" s="35"/>
      <c r="I1176" s="35"/>
    </row>
    <row r="1177" spans="3:9" x14ac:dyDescent="0.25">
      <c r="C1177" s="35"/>
      <c r="E1177" s="35"/>
      <c r="G1177" s="35"/>
      <c r="I1177" s="35"/>
    </row>
    <row r="1178" spans="3:9" x14ac:dyDescent="0.25">
      <c r="C1178" s="35"/>
      <c r="E1178" s="35"/>
      <c r="G1178" s="35"/>
      <c r="I1178" s="35"/>
    </row>
    <row r="1179" spans="3:9" x14ac:dyDescent="0.25">
      <c r="C1179" s="35"/>
      <c r="E1179" s="35"/>
      <c r="G1179" s="35"/>
      <c r="I1179" s="35"/>
    </row>
    <row r="1180" spans="3:9" x14ac:dyDescent="0.25">
      <c r="C1180" s="35"/>
      <c r="E1180" s="35"/>
      <c r="G1180" s="35"/>
      <c r="I1180" s="35"/>
    </row>
    <row r="1181" spans="3:9" x14ac:dyDescent="0.25">
      <c r="C1181" s="35"/>
      <c r="E1181" s="35"/>
      <c r="G1181" s="35"/>
      <c r="I1181" s="35"/>
    </row>
    <row r="1182" spans="3:9" x14ac:dyDescent="0.25">
      <c r="C1182" s="35"/>
      <c r="E1182" s="35"/>
      <c r="G1182" s="35"/>
      <c r="I1182" s="35"/>
    </row>
    <row r="1183" spans="3:9" x14ac:dyDescent="0.25">
      <c r="C1183" s="35"/>
      <c r="E1183" s="35"/>
      <c r="G1183" s="35"/>
      <c r="I1183" s="35"/>
    </row>
    <row r="1184" spans="3:9" x14ac:dyDescent="0.25">
      <c r="C1184" s="35"/>
      <c r="E1184" s="35"/>
      <c r="G1184" s="35"/>
      <c r="I1184" s="35"/>
    </row>
    <row r="1185" spans="3:9" x14ac:dyDescent="0.25">
      <c r="C1185" s="35"/>
      <c r="E1185" s="35"/>
      <c r="G1185" s="35"/>
      <c r="I1185" s="35"/>
    </row>
    <row r="1186" spans="3:9" x14ac:dyDescent="0.25">
      <c r="C1186" s="35"/>
      <c r="E1186" s="35"/>
      <c r="G1186" s="35"/>
      <c r="I1186" s="35"/>
    </row>
    <row r="1187" spans="3:9" x14ac:dyDescent="0.25">
      <c r="C1187" s="35"/>
      <c r="E1187" s="35"/>
      <c r="G1187" s="35"/>
      <c r="I1187" s="35"/>
    </row>
    <row r="1188" spans="3:9" x14ac:dyDescent="0.25">
      <c r="C1188" s="35"/>
      <c r="E1188" s="35"/>
      <c r="G1188" s="35"/>
      <c r="I1188" s="35"/>
    </row>
    <row r="1189" spans="3:9" x14ac:dyDescent="0.25">
      <c r="C1189" s="35"/>
      <c r="E1189" s="35"/>
      <c r="G1189" s="35"/>
      <c r="I1189" s="35"/>
    </row>
    <row r="1190" spans="3:9" x14ac:dyDescent="0.25">
      <c r="C1190" s="35"/>
      <c r="E1190" s="35"/>
      <c r="G1190" s="35"/>
      <c r="I1190" s="35"/>
    </row>
    <row r="1191" spans="3:9" x14ac:dyDescent="0.25">
      <c r="C1191" s="35"/>
      <c r="E1191" s="35"/>
      <c r="G1191" s="35"/>
      <c r="I1191" s="35"/>
    </row>
    <row r="1192" spans="3:9" x14ac:dyDescent="0.25">
      <c r="C1192" s="35"/>
      <c r="E1192" s="35"/>
      <c r="G1192" s="35"/>
      <c r="I1192" s="35"/>
    </row>
    <row r="1193" spans="3:9" x14ac:dyDescent="0.25">
      <c r="C1193" s="35"/>
      <c r="E1193" s="35"/>
      <c r="G1193" s="35"/>
      <c r="I1193" s="35"/>
    </row>
    <row r="1194" spans="3:9" x14ac:dyDescent="0.25">
      <c r="C1194" s="35"/>
      <c r="E1194" s="35"/>
      <c r="G1194" s="35"/>
      <c r="I1194" s="35"/>
    </row>
    <row r="1195" spans="3:9" x14ac:dyDescent="0.25">
      <c r="C1195" s="35"/>
      <c r="E1195" s="35"/>
      <c r="G1195" s="35"/>
      <c r="I1195" s="35"/>
    </row>
    <row r="1196" spans="3:9" x14ac:dyDescent="0.25">
      <c r="C1196" s="35"/>
      <c r="E1196" s="35"/>
      <c r="G1196" s="35"/>
      <c r="I1196" s="35"/>
    </row>
    <row r="1197" spans="3:9" x14ac:dyDescent="0.25">
      <c r="C1197" s="35"/>
      <c r="E1197" s="35"/>
      <c r="G1197" s="35"/>
      <c r="I1197" s="35"/>
    </row>
    <row r="1198" spans="3:9" x14ac:dyDescent="0.25">
      <c r="C1198" s="35"/>
      <c r="E1198" s="35"/>
      <c r="G1198" s="35"/>
      <c r="I1198" s="35"/>
    </row>
    <row r="1199" spans="3:9" x14ac:dyDescent="0.25">
      <c r="C1199" s="35"/>
      <c r="E1199" s="35"/>
      <c r="G1199" s="35"/>
      <c r="I1199" s="35"/>
    </row>
    <row r="1200" spans="3:9" x14ac:dyDescent="0.25">
      <c r="C1200" s="35"/>
      <c r="E1200" s="35"/>
      <c r="G1200" s="35"/>
      <c r="I1200" s="35"/>
    </row>
    <row r="1201" spans="3:9" x14ac:dyDescent="0.25">
      <c r="C1201" s="35"/>
      <c r="E1201" s="35"/>
      <c r="G1201" s="35"/>
      <c r="I1201" s="35"/>
    </row>
    <row r="1202" spans="3:9" x14ac:dyDescent="0.25">
      <c r="C1202" s="35"/>
      <c r="E1202" s="35"/>
      <c r="G1202" s="35"/>
      <c r="I1202" s="35"/>
    </row>
    <row r="1203" spans="3:9" x14ac:dyDescent="0.25">
      <c r="C1203" s="35"/>
      <c r="E1203" s="35"/>
      <c r="G1203" s="35"/>
      <c r="I1203" s="35"/>
    </row>
    <row r="1204" spans="3:9" x14ac:dyDescent="0.25">
      <c r="C1204" s="35"/>
      <c r="E1204" s="35"/>
      <c r="G1204" s="35"/>
      <c r="I1204" s="35"/>
    </row>
    <row r="1205" spans="3:9" x14ac:dyDescent="0.25">
      <c r="C1205" s="35"/>
      <c r="E1205" s="35"/>
      <c r="G1205" s="35"/>
      <c r="I1205" s="35"/>
    </row>
    <row r="1206" spans="3:9" x14ac:dyDescent="0.25">
      <c r="C1206" s="35"/>
      <c r="E1206" s="35"/>
      <c r="G1206" s="35"/>
      <c r="I1206" s="35"/>
    </row>
    <row r="1207" spans="3:9" x14ac:dyDescent="0.25">
      <c r="C1207" s="35"/>
      <c r="E1207" s="35"/>
      <c r="G1207" s="35"/>
      <c r="I1207" s="35"/>
    </row>
    <row r="1208" spans="3:9" x14ac:dyDescent="0.25">
      <c r="C1208" s="35"/>
      <c r="E1208" s="35"/>
      <c r="G1208" s="35"/>
      <c r="I1208" s="35"/>
    </row>
    <row r="1209" spans="3:9" x14ac:dyDescent="0.25">
      <c r="C1209" s="35"/>
      <c r="E1209" s="35"/>
      <c r="G1209" s="35"/>
      <c r="I1209" s="35"/>
    </row>
    <row r="1210" spans="3:9" x14ac:dyDescent="0.25">
      <c r="C1210" s="35"/>
      <c r="E1210" s="35"/>
      <c r="G1210" s="35"/>
      <c r="I1210" s="35"/>
    </row>
    <row r="1211" spans="3:9" x14ac:dyDescent="0.25">
      <c r="C1211" s="35"/>
      <c r="E1211" s="35"/>
      <c r="G1211" s="35"/>
      <c r="I1211" s="35"/>
    </row>
    <row r="1212" spans="3:9" x14ac:dyDescent="0.25">
      <c r="C1212" s="35"/>
      <c r="E1212" s="35"/>
      <c r="G1212" s="35"/>
      <c r="I1212" s="35"/>
    </row>
    <row r="1213" spans="3:9" x14ac:dyDescent="0.25">
      <c r="C1213" s="35"/>
      <c r="E1213" s="35"/>
      <c r="G1213" s="35"/>
      <c r="I1213" s="35"/>
    </row>
    <row r="1214" spans="3:9" x14ac:dyDescent="0.25">
      <c r="C1214" s="35"/>
      <c r="E1214" s="35"/>
      <c r="G1214" s="35"/>
      <c r="I1214" s="35"/>
    </row>
    <row r="1215" spans="3:9" x14ac:dyDescent="0.25">
      <c r="C1215" s="35"/>
      <c r="E1215" s="35"/>
      <c r="G1215" s="35"/>
      <c r="I1215" s="35"/>
    </row>
    <row r="1216" spans="3:9" x14ac:dyDescent="0.25">
      <c r="C1216" s="35"/>
      <c r="E1216" s="35"/>
      <c r="G1216" s="35"/>
      <c r="I1216" s="35"/>
    </row>
    <row r="1217" spans="3:9" x14ac:dyDescent="0.25">
      <c r="C1217" s="35"/>
      <c r="E1217" s="35"/>
      <c r="G1217" s="35"/>
      <c r="I1217" s="35"/>
    </row>
    <row r="1218" spans="3:9" x14ac:dyDescent="0.25">
      <c r="C1218" s="35"/>
      <c r="E1218" s="35"/>
      <c r="G1218" s="35"/>
      <c r="I1218" s="35"/>
    </row>
    <row r="1219" spans="3:9" x14ac:dyDescent="0.25">
      <c r="C1219" s="35"/>
      <c r="E1219" s="35"/>
      <c r="G1219" s="35"/>
      <c r="I1219" s="35"/>
    </row>
    <row r="1220" spans="3:9" x14ac:dyDescent="0.25">
      <c r="C1220" s="35"/>
      <c r="E1220" s="35"/>
      <c r="G1220" s="35"/>
      <c r="I1220" s="35"/>
    </row>
    <row r="1221" spans="3:9" x14ac:dyDescent="0.25">
      <c r="C1221" s="35"/>
      <c r="E1221" s="35"/>
      <c r="G1221" s="35"/>
      <c r="I1221" s="35"/>
    </row>
    <row r="1222" spans="3:9" x14ac:dyDescent="0.25">
      <c r="C1222" s="35"/>
      <c r="E1222" s="35"/>
      <c r="G1222" s="35"/>
      <c r="I1222" s="35"/>
    </row>
    <row r="1223" spans="3:9" x14ac:dyDescent="0.25">
      <c r="C1223" s="35"/>
      <c r="E1223" s="35"/>
      <c r="G1223" s="35"/>
      <c r="I1223" s="35"/>
    </row>
    <row r="1224" spans="3:9" x14ac:dyDescent="0.25">
      <c r="C1224" s="35"/>
      <c r="E1224" s="35"/>
      <c r="G1224" s="35"/>
      <c r="I1224" s="35"/>
    </row>
    <row r="1225" spans="3:9" x14ac:dyDescent="0.25">
      <c r="C1225" s="35"/>
      <c r="E1225" s="35"/>
      <c r="G1225" s="35"/>
      <c r="I1225" s="35"/>
    </row>
    <row r="1226" spans="3:9" x14ac:dyDescent="0.25">
      <c r="C1226" s="35"/>
      <c r="E1226" s="35"/>
      <c r="G1226" s="35"/>
      <c r="I1226" s="35"/>
    </row>
    <row r="1227" spans="3:9" x14ac:dyDescent="0.25">
      <c r="C1227" s="35"/>
      <c r="E1227" s="35"/>
      <c r="G1227" s="35"/>
      <c r="I1227" s="35"/>
    </row>
    <row r="1228" spans="3:9" x14ac:dyDescent="0.25">
      <c r="C1228" s="35"/>
      <c r="E1228" s="35"/>
      <c r="G1228" s="35"/>
      <c r="I1228" s="35"/>
    </row>
    <row r="1229" spans="3:9" x14ac:dyDescent="0.25">
      <c r="C1229" s="35"/>
      <c r="E1229" s="35"/>
      <c r="G1229" s="35"/>
      <c r="I1229" s="35"/>
    </row>
    <row r="1230" spans="3:9" x14ac:dyDescent="0.25">
      <c r="C1230" s="35"/>
      <c r="E1230" s="35"/>
      <c r="G1230" s="35"/>
      <c r="I1230" s="35"/>
    </row>
    <row r="1231" spans="3:9" x14ac:dyDescent="0.25">
      <c r="C1231" s="35"/>
      <c r="E1231" s="35"/>
      <c r="G1231" s="35"/>
      <c r="I1231" s="35"/>
    </row>
    <row r="1232" spans="3:9" x14ac:dyDescent="0.25">
      <c r="C1232" s="35"/>
      <c r="E1232" s="35"/>
      <c r="G1232" s="35"/>
      <c r="I1232" s="35"/>
    </row>
    <row r="1233" spans="3:9" x14ac:dyDescent="0.25">
      <c r="C1233" s="35"/>
      <c r="E1233" s="35"/>
      <c r="G1233" s="35"/>
      <c r="I1233" s="35"/>
    </row>
    <row r="1234" spans="3:9" x14ac:dyDescent="0.25">
      <c r="C1234" s="35"/>
      <c r="E1234" s="35"/>
      <c r="G1234" s="35"/>
      <c r="I1234" s="35"/>
    </row>
    <row r="1235" spans="3:9" x14ac:dyDescent="0.25">
      <c r="C1235" s="35"/>
      <c r="E1235" s="35"/>
      <c r="G1235" s="35"/>
      <c r="I1235" s="35"/>
    </row>
    <row r="1236" spans="3:9" x14ac:dyDescent="0.25">
      <c r="C1236" s="35"/>
      <c r="E1236" s="35"/>
      <c r="G1236" s="35"/>
      <c r="I1236" s="35"/>
    </row>
    <row r="1237" spans="3:9" x14ac:dyDescent="0.25">
      <c r="C1237" s="35"/>
      <c r="E1237" s="35"/>
      <c r="G1237" s="35"/>
      <c r="I1237" s="35"/>
    </row>
    <row r="1238" spans="3:9" x14ac:dyDescent="0.25">
      <c r="C1238" s="35"/>
      <c r="E1238" s="35"/>
      <c r="G1238" s="35"/>
      <c r="I1238" s="35"/>
    </row>
    <row r="1239" spans="3:9" x14ac:dyDescent="0.25">
      <c r="C1239" s="35"/>
      <c r="E1239" s="35"/>
      <c r="G1239" s="35"/>
      <c r="I1239" s="35"/>
    </row>
    <row r="1240" spans="3:9" x14ac:dyDescent="0.25">
      <c r="C1240" s="35"/>
      <c r="E1240" s="35"/>
      <c r="G1240" s="35"/>
      <c r="I1240" s="35"/>
    </row>
    <row r="1241" spans="3:9" x14ac:dyDescent="0.25">
      <c r="C1241" s="35"/>
      <c r="E1241" s="35"/>
      <c r="G1241" s="35"/>
      <c r="I1241" s="35"/>
    </row>
    <row r="1242" spans="3:9" x14ac:dyDescent="0.25">
      <c r="C1242" s="35"/>
      <c r="E1242" s="35"/>
      <c r="G1242" s="35"/>
      <c r="I1242" s="35"/>
    </row>
    <row r="1243" spans="3:9" x14ac:dyDescent="0.25">
      <c r="C1243" s="35"/>
      <c r="E1243" s="35"/>
      <c r="G1243" s="35"/>
      <c r="I1243" s="35"/>
    </row>
    <row r="1244" spans="3:9" x14ac:dyDescent="0.25">
      <c r="C1244" s="35"/>
      <c r="E1244" s="35"/>
      <c r="G1244" s="35"/>
      <c r="I1244" s="35"/>
    </row>
    <row r="1245" spans="3:9" x14ac:dyDescent="0.25">
      <c r="C1245" s="35"/>
      <c r="E1245" s="35"/>
      <c r="G1245" s="35"/>
      <c r="I1245" s="35"/>
    </row>
    <row r="1246" spans="3:9" x14ac:dyDescent="0.25">
      <c r="C1246" s="35"/>
      <c r="E1246" s="35"/>
      <c r="G1246" s="35"/>
      <c r="I1246" s="35"/>
    </row>
    <row r="1247" spans="3:9" x14ac:dyDescent="0.25">
      <c r="C1247" s="35"/>
      <c r="E1247" s="35"/>
      <c r="G1247" s="35"/>
      <c r="I1247" s="35"/>
    </row>
    <row r="1248" spans="3:9" x14ac:dyDescent="0.25">
      <c r="C1248" s="35"/>
      <c r="E1248" s="35"/>
      <c r="G1248" s="35"/>
      <c r="I1248" s="35"/>
    </row>
    <row r="1249" spans="3:9" x14ac:dyDescent="0.25">
      <c r="C1249" s="35"/>
      <c r="E1249" s="35"/>
      <c r="G1249" s="35"/>
      <c r="I1249" s="35"/>
    </row>
    <row r="1250" spans="3:9" x14ac:dyDescent="0.25">
      <c r="C1250" s="35"/>
      <c r="E1250" s="35"/>
      <c r="G1250" s="35"/>
      <c r="I1250" s="35"/>
    </row>
    <row r="1251" spans="3:9" x14ac:dyDescent="0.25">
      <c r="C1251" s="35"/>
      <c r="E1251" s="35"/>
      <c r="G1251" s="35"/>
      <c r="I1251" s="35"/>
    </row>
    <row r="1252" spans="3:9" x14ac:dyDescent="0.25">
      <c r="C1252" s="35"/>
      <c r="E1252" s="35"/>
      <c r="G1252" s="35"/>
      <c r="I1252" s="35"/>
    </row>
    <row r="1253" spans="3:9" x14ac:dyDescent="0.25">
      <c r="C1253" s="35"/>
      <c r="E1253" s="35"/>
      <c r="G1253" s="35"/>
      <c r="I1253" s="35"/>
    </row>
    <row r="1254" spans="3:9" x14ac:dyDescent="0.25">
      <c r="C1254" s="35"/>
      <c r="E1254" s="35"/>
      <c r="G1254" s="35"/>
      <c r="I1254" s="35"/>
    </row>
    <row r="1255" spans="3:9" x14ac:dyDescent="0.25">
      <c r="C1255" s="35"/>
      <c r="E1255" s="35"/>
      <c r="G1255" s="35"/>
      <c r="I1255" s="35"/>
    </row>
    <row r="1256" spans="3:9" x14ac:dyDescent="0.25">
      <c r="C1256" s="35"/>
      <c r="E1256" s="35"/>
      <c r="G1256" s="35"/>
      <c r="I1256" s="35"/>
    </row>
    <row r="1257" spans="3:9" x14ac:dyDescent="0.25">
      <c r="C1257" s="35"/>
      <c r="E1257" s="35"/>
      <c r="G1257" s="35"/>
      <c r="I1257" s="35"/>
    </row>
    <row r="1258" spans="3:9" x14ac:dyDescent="0.25">
      <c r="C1258" s="35"/>
      <c r="E1258" s="35"/>
      <c r="G1258" s="35"/>
      <c r="I1258" s="35"/>
    </row>
    <row r="1259" spans="3:9" x14ac:dyDescent="0.25">
      <c r="C1259" s="35"/>
      <c r="E1259" s="35"/>
      <c r="G1259" s="35"/>
      <c r="I1259" s="35"/>
    </row>
    <row r="1260" spans="3:9" x14ac:dyDescent="0.25">
      <c r="C1260" s="35"/>
      <c r="E1260" s="35"/>
      <c r="G1260" s="35"/>
      <c r="I1260" s="35"/>
    </row>
    <row r="1261" spans="3:9" x14ac:dyDescent="0.25">
      <c r="C1261" s="35"/>
      <c r="E1261" s="35"/>
      <c r="G1261" s="35"/>
      <c r="I1261" s="35"/>
    </row>
    <row r="1262" spans="3:9" x14ac:dyDescent="0.25">
      <c r="C1262" s="35"/>
      <c r="E1262" s="35"/>
      <c r="G1262" s="35"/>
      <c r="I1262" s="35"/>
    </row>
    <row r="1263" spans="3:9" x14ac:dyDescent="0.25">
      <c r="C1263" s="35"/>
      <c r="E1263" s="35"/>
      <c r="G1263" s="35"/>
      <c r="I1263" s="35"/>
    </row>
    <row r="1264" spans="3:9" x14ac:dyDescent="0.25">
      <c r="C1264" s="35"/>
      <c r="E1264" s="35"/>
      <c r="G1264" s="35"/>
      <c r="I1264" s="35"/>
    </row>
    <row r="1265" spans="3:9" x14ac:dyDescent="0.25">
      <c r="C1265" s="35"/>
      <c r="E1265" s="35"/>
      <c r="G1265" s="35"/>
      <c r="I1265" s="35"/>
    </row>
    <row r="1266" spans="3:9" x14ac:dyDescent="0.25">
      <c r="C1266" s="35"/>
      <c r="E1266" s="35"/>
      <c r="G1266" s="35"/>
      <c r="I1266" s="35"/>
    </row>
    <row r="1267" spans="3:9" x14ac:dyDescent="0.25">
      <c r="C1267" s="35"/>
      <c r="E1267" s="35"/>
      <c r="G1267" s="35"/>
      <c r="I1267" s="35"/>
    </row>
    <row r="1268" spans="3:9" x14ac:dyDescent="0.25">
      <c r="C1268" s="35"/>
      <c r="E1268" s="35"/>
      <c r="G1268" s="35"/>
      <c r="I1268" s="35"/>
    </row>
    <row r="1269" spans="3:9" x14ac:dyDescent="0.25">
      <c r="C1269" s="35"/>
      <c r="E1269" s="35"/>
      <c r="G1269" s="35"/>
      <c r="I1269" s="35"/>
    </row>
    <row r="1270" spans="3:9" x14ac:dyDescent="0.25">
      <c r="C1270" s="35"/>
      <c r="E1270" s="35"/>
      <c r="G1270" s="35"/>
      <c r="I1270" s="35"/>
    </row>
    <row r="1271" spans="3:9" x14ac:dyDescent="0.25">
      <c r="C1271" s="35"/>
      <c r="E1271" s="35"/>
      <c r="G1271" s="35"/>
      <c r="I1271" s="35"/>
    </row>
    <row r="1272" spans="3:9" x14ac:dyDescent="0.25">
      <c r="C1272" s="35"/>
      <c r="E1272" s="35"/>
      <c r="G1272" s="35"/>
      <c r="I1272" s="35"/>
    </row>
    <row r="1273" spans="3:9" x14ac:dyDescent="0.25">
      <c r="C1273" s="35"/>
      <c r="E1273" s="35"/>
      <c r="G1273" s="35"/>
      <c r="I1273" s="35"/>
    </row>
    <row r="1274" spans="3:9" x14ac:dyDescent="0.25">
      <c r="C1274" s="35"/>
      <c r="E1274" s="35"/>
      <c r="G1274" s="35"/>
      <c r="I1274" s="35"/>
    </row>
    <row r="1275" spans="3:9" x14ac:dyDescent="0.25">
      <c r="C1275" s="35"/>
      <c r="E1275" s="35"/>
      <c r="G1275" s="35"/>
      <c r="I1275" s="35"/>
    </row>
    <row r="1276" spans="3:9" x14ac:dyDescent="0.25">
      <c r="C1276" s="35"/>
      <c r="E1276" s="35"/>
      <c r="G1276" s="35"/>
      <c r="I1276" s="35"/>
    </row>
    <row r="1277" spans="3:9" x14ac:dyDescent="0.25">
      <c r="C1277" s="35"/>
      <c r="E1277" s="35"/>
      <c r="G1277" s="35"/>
      <c r="I1277" s="35"/>
    </row>
    <row r="1278" spans="3:9" x14ac:dyDescent="0.25">
      <c r="C1278" s="35"/>
      <c r="E1278" s="35"/>
      <c r="G1278" s="35"/>
      <c r="I1278" s="35"/>
    </row>
    <row r="1279" spans="3:9" x14ac:dyDescent="0.25">
      <c r="C1279" s="35"/>
      <c r="E1279" s="35"/>
      <c r="G1279" s="35"/>
      <c r="I1279" s="35"/>
    </row>
    <row r="1280" spans="3:9" x14ac:dyDescent="0.25">
      <c r="C1280" s="35"/>
      <c r="E1280" s="35"/>
      <c r="G1280" s="35"/>
      <c r="I1280" s="35"/>
    </row>
    <row r="1281" spans="3:9" x14ac:dyDescent="0.25">
      <c r="C1281" s="35"/>
      <c r="E1281" s="35"/>
      <c r="G1281" s="35"/>
      <c r="I1281" s="35"/>
    </row>
    <row r="1282" spans="3:9" x14ac:dyDescent="0.25">
      <c r="C1282" s="35"/>
      <c r="E1282" s="35"/>
      <c r="G1282" s="35"/>
      <c r="I1282" s="35"/>
    </row>
    <row r="1283" spans="3:9" x14ac:dyDescent="0.25">
      <c r="C1283" s="35"/>
      <c r="E1283" s="35"/>
      <c r="G1283" s="35"/>
      <c r="I1283" s="35"/>
    </row>
    <row r="1284" spans="3:9" x14ac:dyDescent="0.25">
      <c r="C1284" s="35"/>
      <c r="E1284" s="35"/>
      <c r="G1284" s="35"/>
      <c r="I1284" s="35"/>
    </row>
    <row r="1285" spans="3:9" x14ac:dyDescent="0.25">
      <c r="C1285" s="35"/>
      <c r="E1285" s="35"/>
      <c r="G1285" s="35"/>
      <c r="I1285" s="35"/>
    </row>
    <row r="1286" spans="3:9" x14ac:dyDescent="0.25">
      <c r="C1286" s="35"/>
      <c r="E1286" s="35"/>
      <c r="G1286" s="35"/>
      <c r="I1286" s="35"/>
    </row>
    <row r="1287" spans="3:9" x14ac:dyDescent="0.25">
      <c r="C1287" s="35"/>
      <c r="E1287" s="35"/>
      <c r="G1287" s="35"/>
      <c r="I1287" s="35"/>
    </row>
    <row r="1288" spans="3:9" x14ac:dyDescent="0.25">
      <c r="C1288" s="35"/>
      <c r="E1288" s="35"/>
      <c r="G1288" s="35"/>
      <c r="I1288" s="35"/>
    </row>
    <row r="1289" spans="3:9" x14ac:dyDescent="0.25">
      <c r="C1289" s="35"/>
      <c r="E1289" s="35"/>
      <c r="G1289" s="35"/>
      <c r="I1289" s="35"/>
    </row>
    <row r="1290" spans="3:9" x14ac:dyDescent="0.25">
      <c r="C1290" s="35"/>
      <c r="E1290" s="35"/>
      <c r="G1290" s="35"/>
      <c r="I1290" s="35"/>
    </row>
    <row r="1291" spans="3:9" x14ac:dyDescent="0.25">
      <c r="C1291" s="35"/>
      <c r="E1291" s="35"/>
      <c r="G1291" s="35"/>
      <c r="I1291" s="35"/>
    </row>
    <row r="1292" spans="3:9" x14ac:dyDescent="0.25">
      <c r="C1292" s="35"/>
      <c r="E1292" s="35"/>
      <c r="G1292" s="35"/>
      <c r="I1292" s="35"/>
    </row>
    <row r="1293" spans="3:9" x14ac:dyDescent="0.25">
      <c r="C1293" s="35"/>
      <c r="E1293" s="35"/>
      <c r="G1293" s="35"/>
      <c r="I1293" s="35"/>
    </row>
    <row r="1294" spans="3:9" x14ac:dyDescent="0.25">
      <c r="C1294" s="35"/>
      <c r="E1294" s="35"/>
      <c r="G1294" s="35"/>
      <c r="I1294" s="35"/>
    </row>
    <row r="1295" spans="3:9" x14ac:dyDescent="0.25">
      <c r="C1295" s="35"/>
      <c r="E1295" s="35"/>
      <c r="G1295" s="35"/>
      <c r="I1295" s="35"/>
    </row>
    <row r="1296" spans="3:9" x14ac:dyDescent="0.25">
      <c r="C1296" s="35"/>
      <c r="E1296" s="35"/>
      <c r="G1296" s="35"/>
      <c r="I1296" s="35"/>
    </row>
    <row r="1297" spans="3:9" x14ac:dyDescent="0.25">
      <c r="C1297" s="35"/>
      <c r="E1297" s="35"/>
      <c r="G1297" s="35"/>
      <c r="I1297" s="35"/>
    </row>
    <row r="1298" spans="3:9" x14ac:dyDescent="0.25">
      <c r="C1298" s="35"/>
      <c r="E1298" s="35"/>
      <c r="G1298" s="35"/>
      <c r="I1298" s="35"/>
    </row>
    <row r="1299" spans="3:9" x14ac:dyDescent="0.25">
      <c r="C1299" s="35"/>
      <c r="E1299" s="35"/>
      <c r="G1299" s="35"/>
      <c r="I1299" s="35"/>
    </row>
    <row r="1300" spans="3:9" x14ac:dyDescent="0.25">
      <c r="C1300" s="35"/>
      <c r="E1300" s="35"/>
      <c r="G1300" s="35"/>
      <c r="I1300" s="35"/>
    </row>
    <row r="1301" spans="3:9" x14ac:dyDescent="0.25">
      <c r="C1301" s="35"/>
      <c r="E1301" s="35"/>
      <c r="G1301" s="35"/>
      <c r="I1301" s="35"/>
    </row>
    <row r="1302" spans="3:9" x14ac:dyDescent="0.25">
      <c r="C1302" s="35"/>
      <c r="E1302" s="35"/>
      <c r="G1302" s="35"/>
      <c r="I1302" s="35"/>
    </row>
    <row r="1303" spans="3:9" x14ac:dyDescent="0.25">
      <c r="C1303" s="35"/>
      <c r="E1303" s="35"/>
      <c r="G1303" s="35"/>
      <c r="I1303" s="35"/>
    </row>
    <row r="1304" spans="3:9" x14ac:dyDescent="0.25">
      <c r="C1304" s="35"/>
      <c r="E1304" s="35"/>
      <c r="G1304" s="35"/>
      <c r="I1304" s="35"/>
    </row>
    <row r="1305" spans="3:9" x14ac:dyDescent="0.25">
      <c r="C1305" s="35"/>
      <c r="E1305" s="35"/>
      <c r="G1305" s="35"/>
      <c r="I1305" s="35"/>
    </row>
    <row r="1306" spans="3:9" x14ac:dyDescent="0.25">
      <c r="C1306" s="35"/>
      <c r="E1306" s="35"/>
      <c r="G1306" s="35"/>
      <c r="I1306" s="35"/>
    </row>
    <row r="1307" spans="3:9" x14ac:dyDescent="0.25">
      <c r="C1307" s="35"/>
      <c r="E1307" s="35"/>
      <c r="G1307" s="35"/>
      <c r="I1307" s="35"/>
    </row>
    <row r="1308" spans="3:9" x14ac:dyDescent="0.25">
      <c r="C1308" s="35"/>
      <c r="E1308" s="35"/>
      <c r="G1308" s="35"/>
      <c r="I1308" s="35"/>
    </row>
    <row r="1309" spans="3:9" x14ac:dyDescent="0.25">
      <c r="C1309" s="35"/>
      <c r="E1309" s="35"/>
      <c r="G1309" s="35"/>
      <c r="I1309" s="35"/>
    </row>
    <row r="1310" spans="3:9" x14ac:dyDescent="0.25">
      <c r="C1310" s="35"/>
      <c r="E1310" s="35"/>
      <c r="G1310" s="35"/>
      <c r="I1310" s="35"/>
    </row>
    <row r="1311" spans="3:9" x14ac:dyDescent="0.25">
      <c r="C1311" s="35"/>
      <c r="E1311" s="35"/>
      <c r="G1311" s="35"/>
      <c r="I1311" s="35"/>
    </row>
    <row r="1312" spans="3:9" x14ac:dyDescent="0.25">
      <c r="C1312" s="35"/>
      <c r="E1312" s="35"/>
      <c r="G1312" s="35"/>
      <c r="I1312" s="35"/>
    </row>
    <row r="1313" spans="3:9" x14ac:dyDescent="0.25">
      <c r="C1313" s="35"/>
      <c r="E1313" s="35"/>
      <c r="G1313" s="35"/>
      <c r="I1313" s="35"/>
    </row>
    <row r="1314" spans="3:9" x14ac:dyDescent="0.25">
      <c r="C1314" s="35"/>
      <c r="E1314" s="35"/>
      <c r="G1314" s="35"/>
      <c r="I1314" s="35"/>
    </row>
    <row r="1315" spans="3:9" x14ac:dyDescent="0.25">
      <c r="C1315" s="35"/>
      <c r="E1315" s="35"/>
      <c r="G1315" s="35"/>
      <c r="I1315" s="35"/>
    </row>
    <row r="1316" spans="3:9" x14ac:dyDescent="0.25">
      <c r="C1316" s="35"/>
      <c r="E1316" s="35"/>
      <c r="G1316" s="35"/>
      <c r="I1316" s="35"/>
    </row>
    <row r="1317" spans="3:9" x14ac:dyDescent="0.25">
      <c r="C1317" s="35"/>
      <c r="E1317" s="35"/>
      <c r="G1317" s="35"/>
      <c r="I1317" s="35"/>
    </row>
    <row r="1318" spans="3:9" x14ac:dyDescent="0.25">
      <c r="C1318" s="35"/>
      <c r="E1318" s="35"/>
      <c r="G1318" s="35"/>
      <c r="I1318" s="35"/>
    </row>
    <row r="1319" spans="3:9" x14ac:dyDescent="0.25">
      <c r="C1319" s="35"/>
      <c r="E1319" s="35"/>
      <c r="G1319" s="35"/>
      <c r="I1319" s="35"/>
    </row>
    <row r="1320" spans="3:9" x14ac:dyDescent="0.25">
      <c r="C1320" s="35"/>
      <c r="E1320" s="35"/>
      <c r="G1320" s="35"/>
      <c r="I1320" s="35"/>
    </row>
    <row r="1321" spans="3:9" x14ac:dyDescent="0.25">
      <c r="C1321" s="35"/>
      <c r="E1321" s="35"/>
      <c r="G1321" s="35"/>
      <c r="I1321" s="35"/>
    </row>
    <row r="1322" spans="3:9" x14ac:dyDescent="0.25">
      <c r="C1322" s="35"/>
      <c r="E1322" s="35"/>
      <c r="G1322" s="35"/>
      <c r="I1322" s="35"/>
    </row>
    <row r="1323" spans="3:9" x14ac:dyDescent="0.25">
      <c r="C1323" s="35"/>
      <c r="E1323" s="35"/>
      <c r="G1323" s="35"/>
      <c r="I1323" s="35"/>
    </row>
    <row r="1324" spans="3:9" x14ac:dyDescent="0.25">
      <c r="C1324" s="35"/>
      <c r="E1324" s="35"/>
      <c r="G1324" s="35"/>
      <c r="I1324" s="35"/>
    </row>
    <row r="1325" spans="3:9" x14ac:dyDescent="0.25">
      <c r="C1325" s="35"/>
      <c r="E1325" s="35"/>
      <c r="G1325" s="35"/>
      <c r="I1325" s="35"/>
    </row>
    <row r="1326" spans="3:9" x14ac:dyDescent="0.25">
      <c r="C1326" s="35"/>
      <c r="E1326" s="35"/>
      <c r="G1326" s="35"/>
      <c r="I1326" s="35"/>
    </row>
    <row r="1327" spans="3:9" x14ac:dyDescent="0.25">
      <c r="C1327" s="35"/>
      <c r="E1327" s="35"/>
      <c r="G1327" s="35"/>
      <c r="I1327" s="35"/>
    </row>
    <row r="1328" spans="3:9" x14ac:dyDescent="0.25">
      <c r="C1328" s="35"/>
      <c r="E1328" s="35"/>
      <c r="G1328" s="35"/>
      <c r="I1328" s="35"/>
    </row>
    <row r="1329" spans="3:9" x14ac:dyDescent="0.25">
      <c r="C1329" s="35"/>
      <c r="E1329" s="35"/>
      <c r="G1329" s="35"/>
      <c r="I1329" s="35"/>
    </row>
    <row r="1330" spans="3:9" x14ac:dyDescent="0.25">
      <c r="C1330" s="35"/>
      <c r="E1330" s="35"/>
      <c r="G1330" s="35"/>
      <c r="I1330" s="35"/>
    </row>
    <row r="1331" spans="3:9" x14ac:dyDescent="0.25">
      <c r="C1331" s="35"/>
      <c r="E1331" s="35"/>
      <c r="G1331" s="35"/>
      <c r="I1331" s="35"/>
    </row>
    <row r="1332" spans="3:9" x14ac:dyDescent="0.25">
      <c r="C1332" s="35"/>
      <c r="E1332" s="35"/>
      <c r="G1332" s="35"/>
      <c r="I1332" s="35"/>
    </row>
    <row r="1333" spans="3:9" x14ac:dyDescent="0.25">
      <c r="C1333" s="35"/>
      <c r="E1333" s="35"/>
      <c r="G1333" s="35"/>
      <c r="I1333" s="35"/>
    </row>
    <row r="1334" spans="3:9" x14ac:dyDescent="0.25">
      <c r="C1334" s="35"/>
      <c r="E1334" s="35"/>
      <c r="G1334" s="35"/>
      <c r="I1334" s="35"/>
    </row>
    <row r="1335" spans="3:9" x14ac:dyDescent="0.25">
      <c r="C1335" s="35"/>
      <c r="E1335" s="35"/>
      <c r="G1335" s="35"/>
      <c r="I1335" s="35"/>
    </row>
    <row r="1336" spans="3:9" x14ac:dyDescent="0.25">
      <c r="C1336" s="35"/>
      <c r="E1336" s="35"/>
      <c r="G1336" s="35"/>
      <c r="I1336" s="35"/>
    </row>
    <row r="1337" spans="3:9" x14ac:dyDescent="0.25">
      <c r="C1337" s="35"/>
      <c r="E1337" s="35"/>
      <c r="G1337" s="35"/>
      <c r="I1337" s="35"/>
    </row>
    <row r="1338" spans="3:9" x14ac:dyDescent="0.25">
      <c r="C1338" s="35"/>
      <c r="E1338" s="35"/>
      <c r="G1338" s="35"/>
      <c r="I1338" s="35"/>
    </row>
    <row r="1339" spans="3:9" x14ac:dyDescent="0.25">
      <c r="C1339" s="35"/>
      <c r="E1339" s="35"/>
      <c r="G1339" s="35"/>
      <c r="I1339" s="35"/>
    </row>
    <row r="1340" spans="3:9" x14ac:dyDescent="0.25">
      <c r="C1340" s="35"/>
      <c r="E1340" s="35"/>
      <c r="G1340" s="35"/>
      <c r="I1340" s="35"/>
    </row>
    <row r="1341" spans="3:9" x14ac:dyDescent="0.25">
      <c r="C1341" s="35"/>
      <c r="E1341" s="35"/>
      <c r="G1341" s="35"/>
      <c r="I1341" s="35"/>
    </row>
    <row r="1342" spans="3:9" x14ac:dyDescent="0.25">
      <c r="C1342" s="35"/>
      <c r="E1342" s="35"/>
      <c r="G1342" s="35"/>
      <c r="I1342" s="35"/>
    </row>
    <row r="1343" spans="3:9" x14ac:dyDescent="0.25">
      <c r="C1343" s="35"/>
      <c r="E1343" s="35"/>
      <c r="G1343" s="35"/>
      <c r="I1343" s="35"/>
    </row>
    <row r="1344" spans="3:9" x14ac:dyDescent="0.25">
      <c r="C1344" s="35"/>
      <c r="E1344" s="35"/>
      <c r="G1344" s="35"/>
      <c r="I1344" s="35"/>
    </row>
    <row r="1345" spans="3:9" x14ac:dyDescent="0.25">
      <c r="C1345" s="35"/>
      <c r="E1345" s="35"/>
      <c r="G1345" s="35"/>
      <c r="I1345" s="35"/>
    </row>
    <row r="1346" spans="3:9" x14ac:dyDescent="0.25">
      <c r="C1346" s="35"/>
      <c r="E1346" s="35"/>
      <c r="G1346" s="35"/>
      <c r="I1346" s="35"/>
    </row>
    <row r="1347" spans="3:9" x14ac:dyDescent="0.25">
      <c r="C1347" s="35"/>
      <c r="E1347" s="35"/>
      <c r="G1347" s="35"/>
      <c r="I1347" s="35"/>
    </row>
    <row r="1348" spans="3:9" x14ac:dyDescent="0.25">
      <c r="C1348" s="35"/>
      <c r="E1348" s="35"/>
      <c r="G1348" s="35"/>
      <c r="I1348" s="35"/>
    </row>
    <row r="1349" spans="3:9" x14ac:dyDescent="0.25">
      <c r="C1349" s="35"/>
      <c r="E1349" s="35"/>
      <c r="G1349" s="35"/>
      <c r="I1349" s="35"/>
    </row>
    <row r="1350" spans="3:9" x14ac:dyDescent="0.25">
      <c r="C1350" s="35"/>
      <c r="E1350" s="35"/>
      <c r="G1350" s="35"/>
      <c r="I1350" s="35"/>
    </row>
    <row r="1351" spans="3:9" x14ac:dyDescent="0.25">
      <c r="C1351" s="35"/>
      <c r="E1351" s="35"/>
      <c r="G1351" s="35"/>
      <c r="I1351" s="35"/>
    </row>
    <row r="1352" spans="3:9" x14ac:dyDescent="0.25">
      <c r="C1352" s="35"/>
      <c r="E1352" s="35"/>
      <c r="G1352" s="35"/>
      <c r="I1352" s="35"/>
    </row>
    <row r="1353" spans="3:9" x14ac:dyDescent="0.25">
      <c r="C1353" s="35"/>
      <c r="E1353" s="35"/>
      <c r="G1353" s="35"/>
      <c r="I1353" s="35"/>
    </row>
    <row r="1354" spans="3:9" x14ac:dyDescent="0.25">
      <c r="C1354" s="35"/>
      <c r="E1354" s="35"/>
      <c r="G1354" s="35"/>
      <c r="I1354" s="35"/>
    </row>
    <row r="1355" spans="3:9" x14ac:dyDescent="0.25">
      <c r="C1355" s="35"/>
      <c r="E1355" s="35"/>
      <c r="G1355" s="35"/>
      <c r="I1355" s="35"/>
    </row>
    <row r="1356" spans="3:9" x14ac:dyDescent="0.25">
      <c r="C1356" s="35"/>
      <c r="E1356" s="35"/>
      <c r="G1356" s="35"/>
      <c r="I1356" s="35"/>
    </row>
    <row r="1357" spans="3:9" x14ac:dyDescent="0.25">
      <c r="C1357" s="35"/>
      <c r="E1357" s="35"/>
      <c r="G1357" s="35"/>
      <c r="I1357" s="35"/>
    </row>
    <row r="1358" spans="3:9" x14ac:dyDescent="0.25">
      <c r="C1358" s="35"/>
      <c r="E1358" s="35"/>
      <c r="G1358" s="35"/>
      <c r="I1358" s="35"/>
    </row>
    <row r="1359" spans="3:9" x14ac:dyDescent="0.25">
      <c r="C1359" s="35"/>
      <c r="E1359" s="35"/>
      <c r="G1359" s="35"/>
      <c r="I1359" s="35"/>
    </row>
    <row r="1360" spans="3:9" x14ac:dyDescent="0.25">
      <c r="C1360" s="35"/>
      <c r="E1360" s="35"/>
      <c r="G1360" s="35"/>
      <c r="I1360" s="35"/>
    </row>
    <row r="1361" spans="3:9" x14ac:dyDescent="0.25">
      <c r="C1361" s="35"/>
      <c r="E1361" s="35"/>
      <c r="G1361" s="35"/>
      <c r="I1361" s="35"/>
    </row>
    <row r="1362" spans="3:9" x14ac:dyDescent="0.25">
      <c r="C1362" s="35"/>
      <c r="E1362" s="35"/>
      <c r="G1362" s="35"/>
      <c r="I1362" s="35"/>
    </row>
    <row r="1363" spans="3:9" x14ac:dyDescent="0.25">
      <c r="C1363" s="35"/>
      <c r="E1363" s="35"/>
      <c r="G1363" s="35"/>
      <c r="I1363" s="35"/>
    </row>
    <row r="1364" spans="3:9" x14ac:dyDescent="0.25">
      <c r="C1364" s="35"/>
      <c r="E1364" s="35"/>
      <c r="G1364" s="35"/>
      <c r="I1364" s="35"/>
    </row>
    <row r="1365" spans="3:9" x14ac:dyDescent="0.25">
      <c r="C1365" s="35"/>
      <c r="E1365" s="35"/>
      <c r="G1365" s="35"/>
      <c r="I1365" s="35"/>
    </row>
    <row r="1366" spans="3:9" x14ac:dyDescent="0.25">
      <c r="C1366" s="35"/>
      <c r="E1366" s="35"/>
      <c r="G1366" s="35"/>
      <c r="I1366" s="35"/>
    </row>
    <row r="1367" spans="3:9" x14ac:dyDescent="0.25">
      <c r="C1367" s="35"/>
      <c r="E1367" s="35"/>
      <c r="G1367" s="35"/>
      <c r="I1367" s="35"/>
    </row>
    <row r="1368" spans="3:9" x14ac:dyDescent="0.25">
      <c r="C1368" s="35"/>
      <c r="E1368" s="35"/>
      <c r="G1368" s="35"/>
      <c r="I1368" s="35"/>
    </row>
    <row r="1369" spans="3:9" x14ac:dyDescent="0.25">
      <c r="C1369" s="35"/>
      <c r="E1369" s="35"/>
      <c r="G1369" s="35"/>
      <c r="I1369" s="35"/>
    </row>
    <row r="1370" spans="3:9" x14ac:dyDescent="0.25">
      <c r="C1370" s="35"/>
      <c r="E1370" s="35"/>
      <c r="G1370" s="35"/>
      <c r="I1370" s="35"/>
    </row>
    <row r="1371" spans="3:9" x14ac:dyDescent="0.25">
      <c r="C1371" s="35"/>
      <c r="E1371" s="35"/>
      <c r="G1371" s="35"/>
      <c r="I1371" s="35"/>
    </row>
    <row r="1372" spans="3:9" x14ac:dyDescent="0.25">
      <c r="C1372" s="35"/>
      <c r="E1372" s="35"/>
      <c r="G1372" s="35"/>
      <c r="I1372" s="35"/>
    </row>
    <row r="1373" spans="3:9" x14ac:dyDescent="0.25">
      <c r="C1373" s="35"/>
      <c r="E1373" s="35"/>
      <c r="G1373" s="35"/>
      <c r="I1373" s="35"/>
    </row>
    <row r="1374" spans="3:9" x14ac:dyDescent="0.25">
      <c r="C1374" s="35"/>
      <c r="E1374" s="35"/>
      <c r="G1374" s="35"/>
      <c r="I1374" s="35"/>
    </row>
    <row r="1375" spans="3:9" x14ac:dyDescent="0.25">
      <c r="C1375" s="35"/>
      <c r="E1375" s="35"/>
      <c r="G1375" s="35"/>
      <c r="I1375" s="35"/>
    </row>
    <row r="1376" spans="3:9" x14ac:dyDescent="0.25">
      <c r="C1376" s="35"/>
      <c r="E1376" s="35"/>
      <c r="G1376" s="35"/>
      <c r="I1376" s="35"/>
    </row>
    <row r="1377" spans="3:9" x14ac:dyDescent="0.25">
      <c r="C1377" s="35"/>
      <c r="E1377" s="35"/>
      <c r="G1377" s="35"/>
      <c r="I1377" s="35"/>
    </row>
    <row r="1378" spans="3:9" x14ac:dyDescent="0.25">
      <c r="C1378" s="35"/>
      <c r="E1378" s="35"/>
      <c r="G1378" s="35"/>
      <c r="I1378" s="35"/>
    </row>
    <row r="1379" spans="3:9" x14ac:dyDescent="0.25">
      <c r="C1379" s="35"/>
      <c r="E1379" s="35"/>
      <c r="G1379" s="35"/>
      <c r="I1379" s="35"/>
    </row>
    <row r="1380" spans="3:9" x14ac:dyDescent="0.25">
      <c r="C1380" s="35"/>
      <c r="E1380" s="35"/>
      <c r="G1380" s="35"/>
      <c r="I1380" s="35"/>
    </row>
    <row r="1381" spans="3:9" x14ac:dyDescent="0.25">
      <c r="C1381" s="35"/>
      <c r="E1381" s="35"/>
      <c r="G1381" s="35"/>
      <c r="I1381" s="35"/>
    </row>
    <row r="1382" spans="3:9" x14ac:dyDescent="0.25">
      <c r="C1382" s="35"/>
      <c r="E1382" s="35"/>
      <c r="G1382" s="35"/>
      <c r="I1382" s="35"/>
    </row>
    <row r="1383" spans="3:9" x14ac:dyDescent="0.25">
      <c r="C1383" s="35"/>
      <c r="E1383" s="35"/>
      <c r="G1383" s="35"/>
      <c r="I1383" s="35"/>
    </row>
    <row r="1384" spans="3:9" x14ac:dyDescent="0.25">
      <c r="C1384" s="35"/>
      <c r="E1384" s="35"/>
      <c r="G1384" s="35"/>
      <c r="I1384" s="35"/>
    </row>
    <row r="1385" spans="3:9" x14ac:dyDescent="0.25">
      <c r="C1385" s="35"/>
      <c r="E1385" s="35"/>
      <c r="G1385" s="35"/>
      <c r="I1385" s="35"/>
    </row>
    <row r="1386" spans="3:9" x14ac:dyDescent="0.25">
      <c r="C1386" s="35"/>
      <c r="E1386" s="35"/>
      <c r="G1386" s="35"/>
      <c r="I1386" s="35"/>
    </row>
    <row r="1387" spans="3:9" x14ac:dyDescent="0.25">
      <c r="C1387" s="35"/>
      <c r="E1387" s="35"/>
      <c r="G1387" s="35"/>
      <c r="I1387" s="35"/>
    </row>
    <row r="1388" spans="3:9" x14ac:dyDescent="0.25">
      <c r="C1388" s="35"/>
      <c r="E1388" s="35"/>
      <c r="G1388" s="35"/>
      <c r="I1388" s="35"/>
    </row>
    <row r="1389" spans="3:9" x14ac:dyDescent="0.25">
      <c r="C1389" s="35"/>
      <c r="E1389" s="35"/>
      <c r="G1389" s="35"/>
      <c r="I1389" s="35"/>
    </row>
    <row r="1390" spans="3:9" x14ac:dyDescent="0.25">
      <c r="C1390" s="35"/>
      <c r="E1390" s="35"/>
      <c r="G1390" s="35"/>
      <c r="I1390" s="35"/>
    </row>
    <row r="1391" spans="3:9" x14ac:dyDescent="0.25">
      <c r="C1391" s="35"/>
      <c r="E1391" s="35"/>
      <c r="G1391" s="35"/>
      <c r="I1391" s="35"/>
    </row>
    <row r="1392" spans="3:9" x14ac:dyDescent="0.25">
      <c r="C1392" s="35"/>
      <c r="E1392" s="35"/>
      <c r="G1392" s="35"/>
      <c r="I1392" s="35"/>
    </row>
    <row r="1393" spans="3:9" x14ac:dyDescent="0.25">
      <c r="C1393" s="35"/>
      <c r="E1393" s="35"/>
      <c r="G1393" s="35"/>
      <c r="I1393" s="35"/>
    </row>
    <row r="1394" spans="3:9" x14ac:dyDescent="0.25">
      <c r="C1394" s="35"/>
      <c r="E1394" s="35"/>
      <c r="G1394" s="35"/>
      <c r="I1394" s="35"/>
    </row>
    <row r="1395" spans="3:9" x14ac:dyDescent="0.25">
      <c r="C1395" s="35"/>
      <c r="E1395" s="35"/>
      <c r="G1395" s="35"/>
      <c r="I1395" s="35"/>
    </row>
    <row r="1396" spans="3:9" x14ac:dyDescent="0.25">
      <c r="C1396" s="35"/>
      <c r="E1396" s="35"/>
      <c r="G1396" s="35"/>
      <c r="I1396" s="35"/>
    </row>
    <row r="1397" spans="3:9" x14ac:dyDescent="0.25">
      <c r="C1397" s="35"/>
      <c r="E1397" s="35"/>
      <c r="G1397" s="35"/>
      <c r="I1397" s="35"/>
    </row>
    <row r="1398" spans="3:9" x14ac:dyDescent="0.25">
      <c r="C1398" s="35"/>
      <c r="E1398" s="35"/>
      <c r="G1398" s="35"/>
      <c r="I1398" s="35"/>
    </row>
    <row r="1399" spans="3:9" x14ac:dyDescent="0.25">
      <c r="C1399" s="35"/>
      <c r="E1399" s="35"/>
      <c r="G1399" s="35"/>
      <c r="I1399" s="35"/>
    </row>
    <row r="1400" spans="3:9" x14ac:dyDescent="0.25">
      <c r="C1400" s="35"/>
      <c r="E1400" s="35"/>
      <c r="G1400" s="35"/>
      <c r="I1400" s="35"/>
    </row>
    <row r="1401" spans="3:9" x14ac:dyDescent="0.25">
      <c r="C1401" s="35"/>
      <c r="E1401" s="35"/>
      <c r="G1401" s="35"/>
      <c r="I1401" s="35"/>
    </row>
    <row r="1402" spans="3:9" x14ac:dyDescent="0.25">
      <c r="C1402" s="35"/>
      <c r="E1402" s="35"/>
      <c r="G1402" s="35"/>
      <c r="I1402" s="35"/>
    </row>
    <row r="1403" spans="3:9" x14ac:dyDescent="0.25">
      <c r="C1403" s="35"/>
      <c r="E1403" s="35"/>
      <c r="G1403" s="35"/>
      <c r="I1403" s="35"/>
    </row>
    <row r="1404" spans="3:9" x14ac:dyDescent="0.25">
      <c r="C1404" s="35"/>
      <c r="E1404" s="35"/>
      <c r="G1404" s="35"/>
      <c r="I1404" s="35"/>
    </row>
    <row r="1405" spans="3:9" x14ac:dyDescent="0.25">
      <c r="C1405" s="35"/>
      <c r="E1405" s="35"/>
      <c r="G1405" s="35"/>
      <c r="I1405" s="35"/>
    </row>
    <row r="1406" spans="3:9" x14ac:dyDescent="0.25">
      <c r="C1406" s="35"/>
      <c r="E1406" s="35"/>
      <c r="G1406" s="35"/>
      <c r="I1406" s="35"/>
    </row>
    <row r="1407" spans="3:9" x14ac:dyDescent="0.25">
      <c r="C1407" s="35"/>
      <c r="E1407" s="35"/>
      <c r="G1407" s="35"/>
      <c r="I1407" s="35"/>
    </row>
    <row r="1408" spans="3:9" x14ac:dyDescent="0.25">
      <c r="C1408" s="35"/>
      <c r="E1408" s="35"/>
      <c r="G1408" s="35"/>
      <c r="I1408" s="35"/>
    </row>
    <row r="1409" spans="3:9" x14ac:dyDescent="0.25">
      <c r="C1409" s="35"/>
      <c r="E1409" s="35"/>
      <c r="G1409" s="35"/>
      <c r="I1409" s="35"/>
    </row>
    <row r="1410" spans="3:9" x14ac:dyDescent="0.25">
      <c r="C1410" s="35"/>
      <c r="E1410" s="35"/>
      <c r="G1410" s="35"/>
      <c r="I1410" s="35"/>
    </row>
    <row r="1411" spans="3:9" x14ac:dyDescent="0.25">
      <c r="C1411" s="35"/>
      <c r="E1411" s="35"/>
      <c r="G1411" s="35"/>
      <c r="I1411" s="35"/>
    </row>
    <row r="1412" spans="3:9" x14ac:dyDescent="0.25">
      <c r="C1412" s="35"/>
      <c r="E1412" s="35"/>
      <c r="G1412" s="35"/>
      <c r="I1412" s="35"/>
    </row>
    <row r="1413" spans="3:9" x14ac:dyDescent="0.25">
      <c r="C1413" s="35"/>
      <c r="E1413" s="35"/>
      <c r="G1413" s="35"/>
      <c r="I1413" s="35"/>
    </row>
    <row r="1414" spans="3:9" x14ac:dyDescent="0.25">
      <c r="C1414" s="35"/>
      <c r="E1414" s="35"/>
      <c r="G1414" s="35"/>
      <c r="I1414" s="35"/>
    </row>
    <row r="1415" spans="3:9" x14ac:dyDescent="0.25">
      <c r="C1415" s="35"/>
      <c r="E1415" s="35"/>
      <c r="G1415" s="35"/>
      <c r="I1415" s="35"/>
    </row>
    <row r="1416" spans="3:9" x14ac:dyDescent="0.25">
      <c r="C1416" s="35"/>
      <c r="E1416" s="35"/>
      <c r="G1416" s="35"/>
      <c r="I1416" s="35"/>
    </row>
    <row r="1417" spans="3:9" x14ac:dyDescent="0.25">
      <c r="C1417" s="35"/>
      <c r="E1417" s="35"/>
      <c r="G1417" s="35"/>
      <c r="I1417" s="35"/>
    </row>
    <row r="1418" spans="3:9" x14ac:dyDescent="0.25">
      <c r="C1418" s="35"/>
      <c r="E1418" s="35"/>
      <c r="G1418" s="35"/>
      <c r="I1418" s="35"/>
    </row>
    <row r="1419" spans="3:9" x14ac:dyDescent="0.25">
      <c r="C1419" s="35"/>
      <c r="E1419" s="35"/>
      <c r="G1419" s="35"/>
      <c r="I1419" s="35"/>
    </row>
    <row r="1420" spans="3:9" x14ac:dyDescent="0.25">
      <c r="C1420" s="35"/>
      <c r="E1420" s="35"/>
      <c r="G1420" s="35"/>
      <c r="I1420" s="35"/>
    </row>
    <row r="1421" spans="3:9" x14ac:dyDescent="0.25">
      <c r="C1421" s="35"/>
      <c r="E1421" s="35"/>
      <c r="G1421" s="35"/>
      <c r="I1421" s="35"/>
    </row>
    <row r="1422" spans="3:9" x14ac:dyDescent="0.25">
      <c r="C1422" s="35"/>
      <c r="E1422" s="35"/>
      <c r="G1422" s="35"/>
      <c r="I1422" s="35"/>
    </row>
    <row r="1423" spans="3:9" x14ac:dyDescent="0.25">
      <c r="C1423" s="35"/>
      <c r="E1423" s="35"/>
      <c r="G1423" s="35"/>
      <c r="I1423" s="35"/>
    </row>
    <row r="1424" spans="3:9" x14ac:dyDescent="0.25">
      <c r="C1424" s="35"/>
      <c r="E1424" s="35"/>
      <c r="G1424" s="35"/>
      <c r="I1424" s="35"/>
    </row>
    <row r="1425" spans="3:9" x14ac:dyDescent="0.25">
      <c r="C1425" s="35"/>
      <c r="E1425" s="35"/>
      <c r="G1425" s="35"/>
      <c r="I1425" s="35"/>
    </row>
    <row r="1426" spans="3:9" x14ac:dyDescent="0.25">
      <c r="C1426" s="35"/>
      <c r="E1426" s="35"/>
      <c r="G1426" s="35"/>
      <c r="I1426" s="35"/>
    </row>
    <row r="1427" spans="3:9" x14ac:dyDescent="0.25">
      <c r="C1427" s="35"/>
      <c r="E1427" s="35"/>
      <c r="G1427" s="35"/>
      <c r="I1427" s="35"/>
    </row>
    <row r="1428" spans="3:9" x14ac:dyDescent="0.25">
      <c r="C1428" s="35"/>
      <c r="E1428" s="35"/>
      <c r="G1428" s="35"/>
      <c r="I1428" s="35"/>
    </row>
    <row r="1429" spans="3:9" x14ac:dyDescent="0.25">
      <c r="C1429" s="35"/>
      <c r="E1429" s="35"/>
      <c r="G1429" s="35"/>
      <c r="I1429" s="35"/>
    </row>
    <row r="1430" spans="3:9" x14ac:dyDescent="0.25">
      <c r="C1430" s="35"/>
      <c r="E1430" s="35"/>
      <c r="G1430" s="35"/>
      <c r="I1430" s="35"/>
    </row>
    <row r="1431" spans="3:9" x14ac:dyDescent="0.25">
      <c r="C1431" s="35"/>
      <c r="E1431" s="35"/>
      <c r="G1431" s="35"/>
      <c r="I1431" s="35"/>
    </row>
    <row r="1432" spans="3:9" x14ac:dyDescent="0.25">
      <c r="C1432" s="35"/>
      <c r="E1432" s="35"/>
      <c r="G1432" s="35"/>
      <c r="I1432" s="35"/>
    </row>
    <row r="1433" spans="3:9" x14ac:dyDescent="0.25">
      <c r="C1433" s="35"/>
      <c r="E1433" s="35"/>
      <c r="G1433" s="35"/>
      <c r="I1433" s="35"/>
    </row>
    <row r="1434" spans="3:9" x14ac:dyDescent="0.25">
      <c r="C1434" s="35"/>
      <c r="E1434" s="35"/>
      <c r="G1434" s="35"/>
      <c r="I1434" s="35"/>
    </row>
    <row r="1435" spans="3:9" x14ac:dyDescent="0.25">
      <c r="C1435" s="35"/>
      <c r="E1435" s="35"/>
      <c r="G1435" s="35"/>
      <c r="I1435" s="35"/>
    </row>
    <row r="1436" spans="3:9" x14ac:dyDescent="0.25">
      <c r="C1436" s="35"/>
      <c r="E1436" s="35"/>
      <c r="G1436" s="35"/>
      <c r="I1436" s="35"/>
    </row>
    <row r="1437" spans="3:9" x14ac:dyDescent="0.25">
      <c r="C1437" s="35"/>
      <c r="E1437" s="35"/>
      <c r="G1437" s="35"/>
      <c r="I1437" s="35"/>
    </row>
    <row r="1438" spans="3:9" x14ac:dyDescent="0.25">
      <c r="C1438" s="35"/>
      <c r="E1438" s="35"/>
      <c r="G1438" s="35"/>
      <c r="I1438" s="35"/>
    </row>
    <row r="1439" spans="3:9" x14ac:dyDescent="0.25">
      <c r="C1439" s="35"/>
      <c r="E1439" s="35"/>
      <c r="G1439" s="35"/>
      <c r="I1439" s="35"/>
    </row>
    <row r="1440" spans="3:9" x14ac:dyDescent="0.25">
      <c r="C1440" s="35"/>
      <c r="E1440" s="35"/>
      <c r="G1440" s="35"/>
      <c r="I1440" s="35"/>
    </row>
    <row r="1441" spans="3:9" x14ac:dyDescent="0.25">
      <c r="C1441" s="35"/>
      <c r="E1441" s="35"/>
      <c r="G1441" s="35"/>
      <c r="I1441" s="35"/>
    </row>
    <row r="1442" spans="3:9" x14ac:dyDescent="0.25">
      <c r="C1442" s="35"/>
      <c r="E1442" s="35"/>
      <c r="G1442" s="35"/>
      <c r="I1442" s="35"/>
    </row>
    <row r="1443" spans="3:9" x14ac:dyDescent="0.25">
      <c r="C1443" s="35"/>
      <c r="E1443" s="35"/>
      <c r="G1443" s="35"/>
      <c r="I1443" s="35"/>
    </row>
    <row r="1444" spans="3:9" x14ac:dyDescent="0.25">
      <c r="C1444" s="35"/>
      <c r="E1444" s="35"/>
      <c r="G1444" s="35"/>
      <c r="I1444" s="35"/>
    </row>
    <row r="1445" spans="3:9" x14ac:dyDescent="0.25">
      <c r="C1445" s="35"/>
      <c r="E1445" s="35"/>
      <c r="G1445" s="35"/>
      <c r="I1445" s="35"/>
    </row>
    <row r="1446" spans="3:9" x14ac:dyDescent="0.25">
      <c r="C1446" s="35"/>
      <c r="E1446" s="35"/>
      <c r="G1446" s="35"/>
      <c r="I1446" s="35"/>
    </row>
    <row r="1447" spans="3:9" x14ac:dyDescent="0.25">
      <c r="C1447" s="35"/>
      <c r="E1447" s="35"/>
      <c r="G1447" s="35"/>
      <c r="I1447" s="35"/>
    </row>
    <row r="1448" spans="3:9" x14ac:dyDescent="0.25">
      <c r="C1448" s="35"/>
      <c r="E1448" s="35"/>
      <c r="G1448" s="35"/>
      <c r="I1448" s="35"/>
    </row>
    <row r="1449" spans="3:9" x14ac:dyDescent="0.25">
      <c r="C1449" s="35"/>
      <c r="E1449" s="35"/>
      <c r="G1449" s="35"/>
      <c r="I1449" s="35"/>
    </row>
    <row r="1450" spans="3:9" x14ac:dyDescent="0.25">
      <c r="C1450" s="35"/>
      <c r="E1450" s="35"/>
      <c r="G1450" s="35"/>
      <c r="I1450" s="35"/>
    </row>
    <row r="1451" spans="3:9" x14ac:dyDescent="0.25">
      <c r="C1451" s="35"/>
      <c r="E1451" s="35"/>
      <c r="G1451" s="35"/>
      <c r="I1451" s="35"/>
    </row>
    <row r="1452" spans="3:9" x14ac:dyDescent="0.25">
      <c r="C1452" s="35"/>
      <c r="E1452" s="35"/>
      <c r="G1452" s="35"/>
      <c r="I1452" s="35"/>
    </row>
    <row r="1453" spans="3:9" x14ac:dyDescent="0.25">
      <c r="C1453" s="35"/>
      <c r="E1453" s="35"/>
      <c r="G1453" s="35"/>
      <c r="I1453" s="35"/>
    </row>
    <row r="1454" spans="3:9" x14ac:dyDescent="0.25">
      <c r="C1454" s="35"/>
      <c r="E1454" s="35"/>
      <c r="G1454" s="35"/>
      <c r="I1454" s="35"/>
    </row>
    <row r="1455" spans="3:9" x14ac:dyDescent="0.25">
      <c r="C1455" s="35"/>
      <c r="E1455" s="35"/>
      <c r="G1455" s="35"/>
      <c r="I1455" s="35"/>
    </row>
    <row r="1456" spans="3:9" x14ac:dyDescent="0.25">
      <c r="C1456" s="35"/>
      <c r="E1456" s="35"/>
      <c r="G1456" s="35"/>
      <c r="I1456" s="35"/>
    </row>
    <row r="1457" spans="3:9" x14ac:dyDescent="0.25">
      <c r="C1457" s="35"/>
      <c r="E1457" s="35"/>
      <c r="G1457" s="35"/>
      <c r="I1457" s="35"/>
    </row>
    <row r="1458" spans="3:9" x14ac:dyDescent="0.25">
      <c r="C1458" s="35"/>
      <c r="E1458" s="35"/>
      <c r="G1458" s="35"/>
      <c r="I1458" s="35"/>
    </row>
    <row r="1459" spans="3:9" x14ac:dyDescent="0.25">
      <c r="C1459" s="35"/>
      <c r="E1459" s="35"/>
      <c r="G1459" s="35"/>
      <c r="I1459" s="35"/>
    </row>
    <row r="1460" spans="3:9" x14ac:dyDescent="0.25">
      <c r="C1460" s="35"/>
      <c r="E1460" s="35"/>
      <c r="G1460" s="35"/>
      <c r="I1460" s="35"/>
    </row>
    <row r="1461" spans="3:9" x14ac:dyDescent="0.25">
      <c r="C1461" s="35"/>
      <c r="E1461" s="35"/>
      <c r="G1461" s="35"/>
      <c r="I1461" s="35"/>
    </row>
    <row r="1462" spans="3:9" x14ac:dyDescent="0.25">
      <c r="C1462" s="35"/>
      <c r="E1462" s="35"/>
      <c r="G1462" s="35"/>
      <c r="I1462" s="35"/>
    </row>
    <row r="1463" spans="3:9" x14ac:dyDescent="0.25">
      <c r="C1463" s="35"/>
      <c r="E1463" s="35"/>
      <c r="G1463" s="35"/>
      <c r="I1463" s="35"/>
    </row>
    <row r="1464" spans="3:9" x14ac:dyDescent="0.25">
      <c r="C1464" s="35"/>
      <c r="E1464" s="35"/>
      <c r="G1464" s="35"/>
      <c r="I1464" s="35"/>
    </row>
    <row r="1465" spans="3:9" x14ac:dyDescent="0.25">
      <c r="C1465" s="35"/>
      <c r="E1465" s="35"/>
      <c r="G1465" s="35"/>
      <c r="I1465" s="35"/>
    </row>
    <row r="1466" spans="3:9" x14ac:dyDescent="0.25">
      <c r="C1466" s="35"/>
      <c r="E1466" s="35"/>
      <c r="G1466" s="35"/>
      <c r="I1466" s="35"/>
    </row>
    <row r="1467" spans="3:9" x14ac:dyDescent="0.25">
      <c r="C1467" s="35"/>
      <c r="E1467" s="35"/>
      <c r="G1467" s="35"/>
      <c r="I1467" s="35"/>
    </row>
    <row r="1468" spans="3:9" x14ac:dyDescent="0.25">
      <c r="C1468" s="35"/>
      <c r="E1468" s="35"/>
      <c r="G1468" s="35"/>
      <c r="I1468" s="35"/>
    </row>
    <row r="1469" spans="3:9" x14ac:dyDescent="0.25">
      <c r="C1469" s="35"/>
      <c r="E1469" s="35"/>
      <c r="G1469" s="35"/>
      <c r="I1469" s="35"/>
    </row>
    <row r="1470" spans="3:9" x14ac:dyDescent="0.25">
      <c r="C1470" s="35"/>
      <c r="E1470" s="35"/>
      <c r="G1470" s="35"/>
      <c r="I1470" s="35"/>
    </row>
    <row r="1471" spans="3:9" x14ac:dyDescent="0.25">
      <c r="C1471" s="35"/>
      <c r="E1471" s="35"/>
      <c r="G1471" s="35"/>
      <c r="I1471" s="35"/>
    </row>
    <row r="1472" spans="3:9" x14ac:dyDescent="0.25">
      <c r="C1472" s="35"/>
      <c r="E1472" s="35"/>
      <c r="G1472" s="35"/>
      <c r="I1472" s="35"/>
    </row>
    <row r="1473" spans="3:9" x14ac:dyDescent="0.25">
      <c r="C1473" s="35"/>
      <c r="E1473" s="35"/>
      <c r="G1473" s="35"/>
      <c r="I1473" s="35"/>
    </row>
    <row r="1474" spans="3:9" x14ac:dyDescent="0.25">
      <c r="C1474" s="35"/>
      <c r="E1474" s="35"/>
      <c r="G1474" s="35"/>
      <c r="I1474" s="35"/>
    </row>
    <row r="1475" spans="3:9" x14ac:dyDescent="0.25">
      <c r="C1475" s="35"/>
      <c r="E1475" s="35"/>
      <c r="G1475" s="35"/>
      <c r="I1475" s="35"/>
    </row>
    <row r="1476" spans="3:9" x14ac:dyDescent="0.25">
      <c r="C1476" s="35"/>
      <c r="E1476" s="35"/>
      <c r="G1476" s="35"/>
      <c r="I1476" s="35"/>
    </row>
    <row r="1477" spans="3:9" x14ac:dyDescent="0.25">
      <c r="C1477" s="35"/>
      <c r="E1477" s="35"/>
      <c r="G1477" s="35"/>
      <c r="I1477" s="35"/>
    </row>
    <row r="1478" spans="3:9" x14ac:dyDescent="0.25">
      <c r="C1478" s="35"/>
      <c r="E1478" s="35"/>
      <c r="G1478" s="35"/>
      <c r="I1478" s="35"/>
    </row>
    <row r="1479" spans="3:9" x14ac:dyDescent="0.25">
      <c r="C1479" s="35"/>
      <c r="E1479" s="35"/>
      <c r="G1479" s="35"/>
      <c r="I1479" s="35"/>
    </row>
    <row r="1480" spans="3:9" x14ac:dyDescent="0.25">
      <c r="C1480" s="35"/>
      <c r="E1480" s="35"/>
      <c r="G1480" s="35"/>
      <c r="I1480" s="35"/>
    </row>
    <row r="1481" spans="3:9" x14ac:dyDescent="0.25">
      <c r="C1481" s="35"/>
      <c r="E1481" s="35"/>
      <c r="G1481" s="35"/>
      <c r="I1481" s="35"/>
    </row>
    <row r="1482" spans="3:9" x14ac:dyDescent="0.25">
      <c r="C1482" s="35"/>
      <c r="E1482" s="35"/>
      <c r="G1482" s="35"/>
      <c r="I1482" s="35"/>
    </row>
    <row r="1483" spans="3:9" x14ac:dyDescent="0.25">
      <c r="C1483" s="35"/>
      <c r="E1483" s="35"/>
      <c r="G1483" s="35"/>
      <c r="I1483" s="35"/>
    </row>
    <row r="1484" spans="3:9" x14ac:dyDescent="0.25">
      <c r="C1484" s="35"/>
      <c r="E1484" s="35"/>
      <c r="G1484" s="35"/>
      <c r="I1484" s="35"/>
    </row>
    <row r="1485" spans="3:9" x14ac:dyDescent="0.25">
      <c r="C1485" s="35"/>
      <c r="E1485" s="35"/>
      <c r="G1485" s="35"/>
      <c r="I1485" s="35"/>
    </row>
    <row r="1486" spans="3:9" x14ac:dyDescent="0.25">
      <c r="C1486" s="35"/>
      <c r="E1486" s="35"/>
      <c r="G1486" s="35"/>
      <c r="I1486" s="35"/>
    </row>
    <row r="1487" spans="3:9" x14ac:dyDescent="0.25">
      <c r="C1487" s="35"/>
      <c r="E1487" s="35"/>
      <c r="G1487" s="35"/>
      <c r="I1487" s="35"/>
    </row>
    <row r="1488" spans="3:9" x14ac:dyDescent="0.25">
      <c r="C1488" s="35"/>
      <c r="E1488" s="35"/>
      <c r="G1488" s="35"/>
      <c r="I1488" s="35"/>
    </row>
    <row r="1489" spans="3:9" x14ac:dyDescent="0.25">
      <c r="C1489" s="35"/>
      <c r="E1489" s="35"/>
      <c r="G1489" s="35"/>
      <c r="I1489" s="35"/>
    </row>
    <row r="1490" spans="3:9" x14ac:dyDescent="0.25">
      <c r="C1490" s="35"/>
      <c r="E1490" s="35"/>
      <c r="G1490" s="35"/>
      <c r="I1490" s="35"/>
    </row>
    <row r="1491" spans="3:9" x14ac:dyDescent="0.25">
      <c r="C1491" s="35"/>
      <c r="E1491" s="35"/>
      <c r="G1491" s="35"/>
      <c r="I1491" s="35"/>
    </row>
    <row r="1492" spans="3:9" x14ac:dyDescent="0.25">
      <c r="C1492" s="35"/>
      <c r="E1492" s="35"/>
      <c r="G1492" s="35"/>
      <c r="I1492" s="35"/>
    </row>
    <row r="1493" spans="3:9" x14ac:dyDescent="0.25">
      <c r="C1493" s="35"/>
      <c r="E1493" s="35"/>
      <c r="G1493" s="35"/>
      <c r="I1493" s="35"/>
    </row>
    <row r="1494" spans="3:9" x14ac:dyDescent="0.25">
      <c r="C1494" s="35"/>
      <c r="E1494" s="35"/>
      <c r="G1494" s="35"/>
      <c r="I1494" s="35"/>
    </row>
    <row r="1495" spans="3:9" x14ac:dyDescent="0.25">
      <c r="C1495" s="35"/>
      <c r="E1495" s="35"/>
      <c r="G1495" s="35"/>
      <c r="I1495" s="35"/>
    </row>
    <row r="1496" spans="3:9" x14ac:dyDescent="0.25">
      <c r="C1496" s="35"/>
      <c r="E1496" s="35"/>
      <c r="G1496" s="35"/>
      <c r="I1496" s="35"/>
    </row>
    <row r="1497" spans="3:9" x14ac:dyDescent="0.25">
      <c r="C1497" s="35"/>
      <c r="E1497" s="35"/>
      <c r="G1497" s="35"/>
      <c r="I1497" s="35"/>
    </row>
    <row r="1498" spans="3:9" x14ac:dyDescent="0.25">
      <c r="C1498" s="35"/>
      <c r="E1498" s="35"/>
      <c r="G1498" s="35"/>
      <c r="I1498" s="35"/>
    </row>
    <row r="1499" spans="3:9" x14ac:dyDescent="0.25">
      <c r="C1499" s="35"/>
      <c r="E1499" s="35"/>
      <c r="G1499" s="35"/>
      <c r="I1499" s="35"/>
    </row>
    <row r="1500" spans="3:9" x14ac:dyDescent="0.25">
      <c r="C1500" s="35"/>
      <c r="E1500" s="35"/>
      <c r="G1500" s="35"/>
      <c r="I1500" s="35"/>
    </row>
    <row r="1501" spans="3:9" x14ac:dyDescent="0.25">
      <c r="C1501" s="35"/>
      <c r="E1501" s="35"/>
      <c r="G1501" s="35"/>
      <c r="I1501" s="35"/>
    </row>
    <row r="1502" spans="3:9" x14ac:dyDescent="0.25">
      <c r="C1502" s="35"/>
      <c r="E1502" s="35"/>
      <c r="G1502" s="35"/>
      <c r="I1502" s="35"/>
    </row>
    <row r="1503" spans="3:9" x14ac:dyDescent="0.25">
      <c r="C1503" s="35"/>
      <c r="E1503" s="35"/>
      <c r="G1503" s="35"/>
      <c r="I1503" s="35"/>
    </row>
    <row r="1504" spans="3:9" x14ac:dyDescent="0.25">
      <c r="C1504" s="35"/>
      <c r="E1504" s="35"/>
      <c r="G1504" s="35"/>
      <c r="I1504" s="35"/>
    </row>
    <row r="1505" spans="3:9" x14ac:dyDescent="0.25">
      <c r="C1505" s="35"/>
      <c r="E1505" s="35"/>
      <c r="G1505" s="35"/>
      <c r="I1505" s="35"/>
    </row>
    <row r="1506" spans="3:9" x14ac:dyDescent="0.25">
      <c r="C1506" s="35"/>
      <c r="E1506" s="35"/>
      <c r="G1506" s="35"/>
      <c r="I1506" s="35"/>
    </row>
    <row r="1507" spans="3:9" x14ac:dyDescent="0.25">
      <c r="C1507" s="35"/>
      <c r="E1507" s="35"/>
      <c r="G1507" s="35"/>
      <c r="I1507" s="35"/>
    </row>
    <row r="1508" spans="3:9" x14ac:dyDescent="0.25">
      <c r="C1508" s="35"/>
      <c r="E1508" s="35"/>
      <c r="G1508" s="35"/>
      <c r="I1508" s="35"/>
    </row>
    <row r="1509" spans="3:9" x14ac:dyDescent="0.25">
      <c r="C1509" s="35"/>
      <c r="E1509" s="35"/>
      <c r="G1509" s="35"/>
      <c r="I1509" s="35"/>
    </row>
    <row r="1510" spans="3:9" x14ac:dyDescent="0.25">
      <c r="C1510" s="35"/>
      <c r="E1510" s="35"/>
      <c r="G1510" s="35"/>
      <c r="I1510" s="35"/>
    </row>
    <row r="1511" spans="3:9" x14ac:dyDescent="0.25">
      <c r="C1511" s="35"/>
      <c r="E1511" s="35"/>
      <c r="G1511" s="35"/>
      <c r="I1511" s="35"/>
    </row>
    <row r="1512" spans="3:9" x14ac:dyDescent="0.25">
      <c r="C1512" s="35"/>
      <c r="E1512" s="35"/>
      <c r="G1512" s="35"/>
      <c r="I1512" s="35"/>
    </row>
    <row r="1513" spans="3:9" x14ac:dyDescent="0.25">
      <c r="C1513" s="35"/>
      <c r="E1513" s="35"/>
      <c r="G1513" s="35"/>
      <c r="I1513" s="35"/>
    </row>
    <row r="1514" spans="3:9" x14ac:dyDescent="0.25">
      <c r="C1514" s="35"/>
      <c r="E1514" s="35"/>
      <c r="G1514" s="35"/>
      <c r="I1514" s="35"/>
    </row>
    <row r="1515" spans="3:9" x14ac:dyDescent="0.25">
      <c r="C1515" s="35"/>
      <c r="E1515" s="35"/>
      <c r="G1515" s="35"/>
      <c r="I1515" s="35"/>
    </row>
    <row r="1516" spans="3:9" x14ac:dyDescent="0.25">
      <c r="C1516" s="35"/>
      <c r="E1516" s="35"/>
      <c r="G1516" s="35"/>
      <c r="I1516" s="35"/>
    </row>
    <row r="1517" spans="3:9" x14ac:dyDescent="0.25">
      <c r="C1517" s="35"/>
      <c r="E1517" s="35"/>
      <c r="G1517" s="35"/>
      <c r="I1517" s="35"/>
    </row>
    <row r="1518" spans="3:9" x14ac:dyDescent="0.25">
      <c r="C1518" s="35"/>
      <c r="E1518" s="35"/>
      <c r="G1518" s="35"/>
      <c r="I1518" s="35"/>
    </row>
    <row r="1519" spans="3:9" x14ac:dyDescent="0.25">
      <c r="C1519" s="35"/>
      <c r="E1519" s="35"/>
      <c r="G1519" s="35"/>
      <c r="I1519" s="35"/>
    </row>
    <row r="1520" spans="3:9" x14ac:dyDescent="0.25">
      <c r="C1520" s="35"/>
      <c r="E1520" s="35"/>
      <c r="G1520" s="35"/>
      <c r="I1520" s="35"/>
    </row>
    <row r="1521" spans="3:9" x14ac:dyDescent="0.25">
      <c r="C1521" s="35"/>
      <c r="E1521" s="35"/>
      <c r="G1521" s="35"/>
      <c r="I1521" s="35"/>
    </row>
    <row r="1522" spans="3:9" x14ac:dyDescent="0.25">
      <c r="C1522" s="35"/>
      <c r="E1522" s="35"/>
      <c r="G1522" s="35"/>
      <c r="I1522" s="35"/>
    </row>
    <row r="1523" spans="3:9" x14ac:dyDescent="0.25">
      <c r="C1523" s="35"/>
      <c r="E1523" s="35"/>
      <c r="G1523" s="35"/>
      <c r="I1523" s="35"/>
    </row>
    <row r="1524" spans="3:9" x14ac:dyDescent="0.25">
      <c r="C1524" s="35"/>
      <c r="E1524" s="35"/>
      <c r="G1524" s="35"/>
      <c r="I1524" s="35"/>
    </row>
    <row r="1525" spans="3:9" x14ac:dyDescent="0.25">
      <c r="C1525" s="35"/>
      <c r="E1525" s="35"/>
      <c r="G1525" s="35"/>
      <c r="I1525" s="35"/>
    </row>
    <row r="1526" spans="3:9" x14ac:dyDescent="0.25">
      <c r="C1526" s="35"/>
      <c r="E1526" s="35"/>
      <c r="G1526" s="35"/>
      <c r="I1526" s="35"/>
    </row>
    <row r="1527" spans="3:9" x14ac:dyDescent="0.25">
      <c r="C1527" s="35"/>
      <c r="E1527" s="35"/>
      <c r="G1527" s="35"/>
      <c r="I1527" s="35"/>
    </row>
    <row r="1528" spans="3:9" x14ac:dyDescent="0.25">
      <c r="C1528" s="35"/>
      <c r="E1528" s="35"/>
      <c r="G1528" s="35"/>
      <c r="I1528" s="35"/>
    </row>
    <row r="1529" spans="3:9" x14ac:dyDescent="0.25">
      <c r="C1529" s="35"/>
      <c r="E1529" s="35"/>
      <c r="G1529" s="35"/>
      <c r="I1529" s="35"/>
    </row>
    <row r="1530" spans="3:9" x14ac:dyDescent="0.25">
      <c r="C1530" s="35"/>
      <c r="E1530" s="35"/>
      <c r="G1530" s="35"/>
      <c r="I1530" s="35"/>
    </row>
    <row r="1531" spans="3:9" x14ac:dyDescent="0.25">
      <c r="C1531" s="35"/>
      <c r="E1531" s="35"/>
      <c r="G1531" s="35"/>
      <c r="I1531" s="35"/>
    </row>
    <row r="1532" spans="3:9" x14ac:dyDescent="0.25">
      <c r="C1532" s="35"/>
      <c r="E1532" s="35"/>
      <c r="G1532" s="35"/>
      <c r="I1532" s="35"/>
    </row>
    <row r="1533" spans="3:9" x14ac:dyDescent="0.25">
      <c r="C1533" s="35"/>
      <c r="E1533" s="35"/>
      <c r="G1533" s="35"/>
      <c r="I1533" s="35"/>
    </row>
    <row r="1534" spans="3:9" x14ac:dyDescent="0.25">
      <c r="C1534" s="35"/>
      <c r="E1534" s="35"/>
      <c r="G1534" s="35"/>
      <c r="I1534" s="35"/>
    </row>
    <row r="1535" spans="3:9" x14ac:dyDescent="0.25">
      <c r="C1535" s="35"/>
      <c r="E1535" s="35"/>
      <c r="G1535" s="35"/>
      <c r="I1535" s="35"/>
    </row>
    <row r="1536" spans="3:9" x14ac:dyDescent="0.25">
      <c r="C1536" s="35"/>
      <c r="E1536" s="35"/>
      <c r="G1536" s="35"/>
      <c r="I1536" s="35"/>
    </row>
    <row r="1537" spans="3:9" x14ac:dyDescent="0.25">
      <c r="C1537" s="35"/>
      <c r="E1537" s="35"/>
      <c r="G1537" s="35"/>
      <c r="I1537" s="35"/>
    </row>
    <row r="1538" spans="3:9" x14ac:dyDescent="0.25">
      <c r="C1538" s="35"/>
      <c r="E1538" s="35"/>
      <c r="G1538" s="35"/>
      <c r="I1538" s="35"/>
    </row>
    <row r="1539" spans="3:9" x14ac:dyDescent="0.25">
      <c r="C1539" s="35"/>
      <c r="E1539" s="35"/>
      <c r="G1539" s="35"/>
      <c r="I1539" s="35"/>
    </row>
    <row r="1540" spans="3:9" x14ac:dyDescent="0.25">
      <c r="C1540" s="35"/>
      <c r="E1540" s="35"/>
      <c r="G1540" s="35"/>
      <c r="I1540" s="35"/>
    </row>
    <row r="1541" spans="3:9" x14ac:dyDescent="0.25">
      <c r="C1541" s="35"/>
      <c r="E1541" s="35"/>
      <c r="G1541" s="35"/>
      <c r="I1541" s="35"/>
    </row>
    <row r="1542" spans="3:9" x14ac:dyDescent="0.25">
      <c r="C1542" s="35"/>
      <c r="E1542" s="35"/>
      <c r="G1542" s="35"/>
      <c r="I1542" s="35"/>
    </row>
    <row r="1543" spans="3:9" x14ac:dyDescent="0.25">
      <c r="C1543" s="35"/>
      <c r="E1543" s="35"/>
      <c r="G1543" s="35"/>
      <c r="I1543" s="35"/>
    </row>
    <row r="1544" spans="3:9" x14ac:dyDescent="0.25">
      <c r="C1544" s="35"/>
      <c r="E1544" s="35"/>
      <c r="G1544" s="35"/>
      <c r="I1544" s="35"/>
    </row>
    <row r="1545" spans="3:9" x14ac:dyDescent="0.25">
      <c r="C1545" s="35"/>
      <c r="E1545" s="35"/>
      <c r="G1545" s="35"/>
      <c r="I1545" s="35"/>
    </row>
    <row r="1546" spans="3:9" x14ac:dyDescent="0.25">
      <c r="C1546" s="35"/>
      <c r="E1546" s="35"/>
      <c r="G1546" s="35"/>
      <c r="I1546" s="35"/>
    </row>
    <row r="1547" spans="3:9" x14ac:dyDescent="0.25">
      <c r="C1547" s="35"/>
      <c r="E1547" s="35"/>
      <c r="G1547" s="35"/>
      <c r="I1547" s="35"/>
    </row>
    <row r="1548" spans="3:9" x14ac:dyDescent="0.25">
      <c r="C1548" s="35"/>
      <c r="E1548" s="35"/>
      <c r="G1548" s="35"/>
      <c r="I1548" s="35"/>
    </row>
    <row r="1549" spans="3:9" x14ac:dyDescent="0.25">
      <c r="C1549" s="35"/>
      <c r="E1549" s="35"/>
      <c r="G1549" s="35"/>
      <c r="I1549" s="35"/>
    </row>
    <row r="1550" spans="3:9" x14ac:dyDescent="0.25">
      <c r="C1550" s="35"/>
      <c r="E1550" s="35"/>
      <c r="G1550" s="35"/>
      <c r="I1550" s="35"/>
    </row>
    <row r="1551" spans="3:9" x14ac:dyDescent="0.25">
      <c r="C1551" s="35"/>
      <c r="E1551" s="35"/>
      <c r="G1551" s="35"/>
      <c r="I1551" s="35"/>
    </row>
    <row r="1552" spans="3:9" x14ac:dyDescent="0.25">
      <c r="C1552" s="35"/>
      <c r="E1552" s="35"/>
      <c r="G1552" s="35"/>
      <c r="I1552" s="35"/>
    </row>
    <row r="1553" spans="3:9" x14ac:dyDescent="0.25">
      <c r="C1553" s="35"/>
      <c r="E1553" s="35"/>
      <c r="G1553" s="35"/>
      <c r="I1553" s="35"/>
    </row>
    <row r="1554" spans="3:9" x14ac:dyDescent="0.25">
      <c r="C1554" s="35"/>
      <c r="E1554" s="35"/>
      <c r="G1554" s="35"/>
      <c r="I1554" s="35"/>
    </row>
    <row r="1555" spans="3:9" x14ac:dyDescent="0.25">
      <c r="C1555" s="35"/>
      <c r="E1555" s="35"/>
      <c r="G1555" s="35"/>
      <c r="I1555" s="35"/>
    </row>
    <row r="1556" spans="3:9" x14ac:dyDescent="0.25">
      <c r="C1556" s="35"/>
      <c r="E1556" s="35"/>
      <c r="G1556" s="35"/>
      <c r="I1556" s="35"/>
    </row>
    <row r="1557" spans="3:9" x14ac:dyDescent="0.25">
      <c r="C1557" s="35"/>
      <c r="E1557" s="35"/>
      <c r="G1557" s="35"/>
      <c r="I1557" s="35"/>
    </row>
    <row r="1558" spans="3:9" x14ac:dyDescent="0.25">
      <c r="C1558" s="35"/>
      <c r="E1558" s="35"/>
      <c r="G1558" s="35"/>
      <c r="I1558" s="35"/>
    </row>
    <row r="1559" spans="3:9" x14ac:dyDescent="0.25">
      <c r="C1559" s="35"/>
      <c r="E1559" s="35"/>
      <c r="G1559" s="35"/>
      <c r="I1559" s="35"/>
    </row>
    <row r="1560" spans="3:9" x14ac:dyDescent="0.25">
      <c r="C1560" s="35"/>
      <c r="E1560" s="35"/>
      <c r="G1560" s="35"/>
      <c r="I1560" s="35"/>
    </row>
    <row r="1561" spans="3:9" x14ac:dyDescent="0.25">
      <c r="C1561" s="35"/>
      <c r="E1561" s="35"/>
      <c r="G1561" s="35"/>
      <c r="I1561" s="35"/>
    </row>
    <row r="1562" spans="3:9" x14ac:dyDescent="0.25">
      <c r="C1562" s="35"/>
      <c r="E1562" s="35"/>
      <c r="G1562" s="35"/>
      <c r="I1562" s="35"/>
    </row>
    <row r="1563" spans="3:9" x14ac:dyDescent="0.25">
      <c r="C1563" s="35"/>
      <c r="E1563" s="35"/>
      <c r="G1563" s="35"/>
      <c r="I1563" s="35"/>
    </row>
    <row r="1564" spans="3:9" x14ac:dyDescent="0.25">
      <c r="C1564" s="35"/>
      <c r="E1564" s="35"/>
      <c r="G1564" s="35"/>
      <c r="I1564" s="35"/>
    </row>
    <row r="1565" spans="3:9" x14ac:dyDescent="0.25">
      <c r="C1565" s="35"/>
      <c r="E1565" s="35"/>
      <c r="G1565" s="35"/>
      <c r="I1565" s="35"/>
    </row>
    <row r="1566" spans="3:9" x14ac:dyDescent="0.25">
      <c r="C1566" s="35"/>
      <c r="E1566" s="35"/>
      <c r="G1566" s="35"/>
      <c r="I1566" s="35"/>
    </row>
    <row r="1567" spans="3:9" x14ac:dyDescent="0.25">
      <c r="C1567" s="35"/>
      <c r="E1567" s="35"/>
      <c r="G1567" s="35"/>
      <c r="I1567" s="35"/>
    </row>
    <row r="1568" spans="3:9" x14ac:dyDescent="0.25">
      <c r="C1568" s="35"/>
      <c r="E1568" s="35"/>
      <c r="G1568" s="35"/>
      <c r="I1568" s="35"/>
    </row>
    <row r="1569" spans="3:9" x14ac:dyDescent="0.25">
      <c r="C1569" s="35"/>
      <c r="E1569" s="35"/>
      <c r="G1569" s="35"/>
      <c r="I1569" s="35"/>
    </row>
    <row r="1570" spans="3:9" x14ac:dyDescent="0.25">
      <c r="C1570" s="35"/>
      <c r="E1570" s="35"/>
      <c r="G1570" s="35"/>
      <c r="I1570" s="35"/>
    </row>
    <row r="1571" spans="3:9" x14ac:dyDescent="0.25">
      <c r="C1571" s="35"/>
      <c r="E1571" s="35"/>
      <c r="G1571" s="35"/>
      <c r="I1571" s="35"/>
    </row>
    <row r="1572" spans="3:9" x14ac:dyDescent="0.25">
      <c r="C1572" s="35"/>
      <c r="E1572" s="35"/>
      <c r="G1572" s="35"/>
      <c r="I1572" s="35"/>
    </row>
    <row r="1573" spans="3:9" x14ac:dyDescent="0.25">
      <c r="C1573" s="35"/>
      <c r="E1573" s="35"/>
      <c r="G1573" s="35"/>
      <c r="I1573" s="35"/>
    </row>
    <row r="1574" spans="3:9" x14ac:dyDescent="0.25">
      <c r="C1574" s="35"/>
      <c r="E1574" s="35"/>
      <c r="G1574" s="35"/>
      <c r="I1574" s="35"/>
    </row>
    <row r="1575" spans="3:9" x14ac:dyDescent="0.25">
      <c r="C1575" s="35"/>
      <c r="E1575" s="35"/>
      <c r="G1575" s="35"/>
      <c r="I1575" s="35"/>
    </row>
    <row r="1576" spans="3:9" x14ac:dyDescent="0.25">
      <c r="C1576" s="35"/>
      <c r="E1576" s="35"/>
      <c r="G1576" s="35"/>
      <c r="I1576" s="35"/>
    </row>
    <row r="1577" spans="3:9" x14ac:dyDescent="0.25">
      <c r="C1577" s="35"/>
      <c r="E1577" s="35"/>
      <c r="G1577" s="35"/>
      <c r="I1577" s="35"/>
    </row>
    <row r="1578" spans="3:9" x14ac:dyDescent="0.25">
      <c r="C1578" s="35"/>
      <c r="E1578" s="35"/>
      <c r="G1578" s="35"/>
      <c r="I1578" s="35"/>
    </row>
    <row r="1579" spans="3:9" x14ac:dyDescent="0.25">
      <c r="C1579" s="35"/>
      <c r="E1579" s="35"/>
      <c r="G1579" s="35"/>
      <c r="I1579" s="35"/>
    </row>
    <row r="1580" spans="3:9" x14ac:dyDescent="0.25">
      <c r="C1580" s="35"/>
      <c r="E1580" s="35"/>
      <c r="G1580" s="35"/>
      <c r="I1580" s="35"/>
    </row>
    <row r="1581" spans="3:9" x14ac:dyDescent="0.25">
      <c r="C1581" s="35"/>
      <c r="E1581" s="35"/>
      <c r="G1581" s="35"/>
      <c r="I1581" s="35"/>
    </row>
    <row r="1582" spans="3:9" x14ac:dyDescent="0.25">
      <c r="C1582" s="35"/>
      <c r="E1582" s="35"/>
      <c r="G1582" s="35"/>
      <c r="I1582" s="35"/>
    </row>
    <row r="1583" spans="3:9" x14ac:dyDescent="0.25">
      <c r="C1583" s="35"/>
      <c r="E1583" s="35"/>
      <c r="G1583" s="35"/>
      <c r="I1583" s="35"/>
    </row>
    <row r="1584" spans="3:9" x14ac:dyDescent="0.25">
      <c r="C1584" s="35"/>
      <c r="E1584" s="35"/>
      <c r="G1584" s="35"/>
      <c r="I1584" s="35"/>
    </row>
    <row r="1585" spans="3:9" x14ac:dyDescent="0.25">
      <c r="C1585" s="35"/>
      <c r="E1585" s="35"/>
      <c r="G1585" s="35"/>
      <c r="I1585" s="35"/>
    </row>
    <row r="1586" spans="3:9" x14ac:dyDescent="0.25">
      <c r="C1586" s="35"/>
      <c r="E1586" s="35"/>
      <c r="G1586" s="35"/>
      <c r="I1586" s="35"/>
    </row>
    <row r="1587" spans="3:9" x14ac:dyDescent="0.25">
      <c r="C1587" s="35"/>
      <c r="E1587" s="35"/>
      <c r="G1587" s="35"/>
      <c r="I1587" s="35"/>
    </row>
    <row r="1588" spans="3:9" x14ac:dyDescent="0.25">
      <c r="C1588" s="35"/>
      <c r="E1588" s="35"/>
      <c r="G1588" s="35"/>
      <c r="I1588" s="35"/>
    </row>
    <row r="1589" spans="3:9" x14ac:dyDescent="0.25">
      <c r="C1589" s="35"/>
      <c r="E1589" s="35"/>
      <c r="G1589" s="35"/>
      <c r="I1589" s="35"/>
    </row>
    <row r="1590" spans="3:9" x14ac:dyDescent="0.25">
      <c r="C1590" s="35"/>
      <c r="E1590" s="35"/>
      <c r="G1590" s="35"/>
      <c r="I1590" s="35"/>
    </row>
    <row r="1591" spans="3:9" x14ac:dyDescent="0.25">
      <c r="C1591" s="35"/>
      <c r="E1591" s="35"/>
      <c r="G1591" s="35"/>
      <c r="I1591" s="35"/>
    </row>
    <row r="1592" spans="3:9" x14ac:dyDescent="0.25">
      <c r="C1592" s="35"/>
      <c r="E1592" s="35"/>
      <c r="G1592" s="35"/>
      <c r="I1592" s="35"/>
    </row>
    <row r="1593" spans="3:9" x14ac:dyDescent="0.25">
      <c r="C1593" s="35"/>
      <c r="E1593" s="35"/>
      <c r="G1593" s="35"/>
      <c r="I1593" s="35"/>
    </row>
    <row r="1594" spans="3:9" x14ac:dyDescent="0.25">
      <c r="C1594" s="35"/>
      <c r="E1594" s="35"/>
      <c r="G1594" s="35"/>
      <c r="I1594" s="35"/>
    </row>
    <row r="1595" spans="3:9" x14ac:dyDescent="0.25">
      <c r="C1595" s="35"/>
      <c r="E1595" s="35"/>
      <c r="G1595" s="35"/>
      <c r="I1595" s="35"/>
    </row>
    <row r="1596" spans="3:9" x14ac:dyDescent="0.25">
      <c r="C1596" s="35"/>
      <c r="E1596" s="35"/>
      <c r="G1596" s="35"/>
      <c r="I1596" s="35"/>
    </row>
    <row r="1597" spans="3:9" x14ac:dyDescent="0.25">
      <c r="C1597" s="35"/>
      <c r="E1597" s="35"/>
      <c r="G1597" s="35"/>
      <c r="I1597" s="35"/>
    </row>
    <row r="1598" spans="3:9" x14ac:dyDescent="0.25">
      <c r="C1598" s="35"/>
      <c r="E1598" s="35"/>
      <c r="G1598" s="35"/>
      <c r="I1598" s="35"/>
    </row>
    <row r="1599" spans="3:9" x14ac:dyDescent="0.25">
      <c r="C1599" s="35"/>
      <c r="E1599" s="35"/>
      <c r="G1599" s="35"/>
      <c r="I1599" s="35"/>
    </row>
    <row r="1600" spans="3:9" x14ac:dyDescent="0.25">
      <c r="C1600" s="35"/>
      <c r="E1600" s="35"/>
      <c r="G1600" s="35"/>
      <c r="I1600" s="35"/>
    </row>
    <row r="1601" spans="3:9" x14ac:dyDescent="0.25">
      <c r="C1601" s="35"/>
      <c r="E1601" s="35"/>
      <c r="G1601" s="35"/>
      <c r="I1601" s="35"/>
    </row>
    <row r="1602" spans="3:9" x14ac:dyDescent="0.25">
      <c r="C1602" s="35"/>
      <c r="E1602" s="35"/>
      <c r="G1602" s="35"/>
      <c r="I1602" s="35"/>
    </row>
    <row r="1603" spans="3:9" x14ac:dyDescent="0.25">
      <c r="C1603" s="35"/>
      <c r="E1603" s="35"/>
      <c r="G1603" s="35"/>
      <c r="I1603" s="35"/>
    </row>
    <row r="1604" spans="3:9" x14ac:dyDescent="0.25">
      <c r="C1604" s="35"/>
      <c r="E1604" s="35"/>
      <c r="G1604" s="35"/>
      <c r="I1604" s="35"/>
    </row>
    <row r="1605" spans="3:9" x14ac:dyDescent="0.25">
      <c r="C1605" s="35"/>
      <c r="E1605" s="35"/>
      <c r="G1605" s="35"/>
      <c r="I1605" s="35"/>
    </row>
    <row r="1606" spans="3:9" x14ac:dyDescent="0.25">
      <c r="C1606" s="35"/>
      <c r="E1606" s="35"/>
      <c r="G1606" s="35"/>
      <c r="I1606" s="35"/>
    </row>
    <row r="1607" spans="3:9" x14ac:dyDescent="0.25">
      <c r="C1607" s="35"/>
      <c r="E1607" s="35"/>
      <c r="G1607" s="35"/>
      <c r="I1607" s="35"/>
    </row>
    <row r="1608" spans="3:9" x14ac:dyDescent="0.25">
      <c r="C1608" s="35"/>
      <c r="E1608" s="35"/>
      <c r="G1608" s="35"/>
      <c r="I1608" s="35"/>
    </row>
    <row r="1609" spans="3:9" x14ac:dyDescent="0.25">
      <c r="C1609" s="35"/>
      <c r="E1609" s="35"/>
      <c r="G1609" s="35"/>
      <c r="I1609" s="35"/>
    </row>
    <row r="1610" spans="3:9" x14ac:dyDescent="0.25">
      <c r="C1610" s="35"/>
      <c r="E1610" s="35"/>
      <c r="G1610" s="35"/>
      <c r="I1610" s="35"/>
    </row>
    <row r="1611" spans="3:9" x14ac:dyDescent="0.25">
      <c r="C1611" s="35"/>
      <c r="E1611" s="35"/>
      <c r="G1611" s="35"/>
      <c r="I1611" s="35"/>
    </row>
    <row r="1612" spans="3:9" x14ac:dyDescent="0.25">
      <c r="C1612" s="35"/>
      <c r="E1612" s="35"/>
      <c r="G1612" s="35"/>
      <c r="I1612" s="35"/>
    </row>
    <row r="1613" spans="3:9" x14ac:dyDescent="0.25">
      <c r="C1613" s="35"/>
      <c r="E1613" s="35"/>
      <c r="G1613" s="35"/>
      <c r="I1613" s="35"/>
    </row>
    <row r="1614" spans="3:9" x14ac:dyDescent="0.25">
      <c r="C1614" s="35"/>
      <c r="E1614" s="35"/>
      <c r="G1614" s="35"/>
      <c r="I1614" s="35"/>
    </row>
    <row r="1615" spans="3:9" x14ac:dyDescent="0.25">
      <c r="C1615" s="35"/>
      <c r="E1615" s="35"/>
      <c r="G1615" s="35"/>
      <c r="I1615" s="35"/>
    </row>
    <row r="1616" spans="3:9" x14ac:dyDescent="0.25">
      <c r="C1616" s="35"/>
      <c r="E1616" s="35"/>
      <c r="G1616" s="35"/>
      <c r="I1616" s="35"/>
    </row>
    <row r="1617" spans="3:9" x14ac:dyDescent="0.25">
      <c r="C1617" s="35"/>
      <c r="E1617" s="35"/>
      <c r="G1617" s="35"/>
      <c r="I1617" s="35"/>
    </row>
    <row r="1618" spans="3:9" x14ac:dyDescent="0.25">
      <c r="C1618" s="35"/>
      <c r="E1618" s="35"/>
      <c r="G1618" s="35"/>
      <c r="I1618" s="35"/>
    </row>
    <row r="1619" spans="3:9" x14ac:dyDescent="0.25">
      <c r="C1619" s="35"/>
      <c r="E1619" s="35"/>
      <c r="G1619" s="35"/>
      <c r="I1619" s="35"/>
    </row>
    <row r="1620" spans="3:9" x14ac:dyDescent="0.25">
      <c r="C1620" s="35"/>
      <c r="E1620" s="35"/>
      <c r="G1620" s="35"/>
      <c r="I1620" s="35"/>
    </row>
    <row r="1621" spans="3:9" x14ac:dyDescent="0.25">
      <c r="C1621" s="35"/>
      <c r="E1621" s="35"/>
      <c r="G1621" s="35"/>
      <c r="I1621" s="35"/>
    </row>
    <row r="1622" spans="3:9" x14ac:dyDescent="0.25">
      <c r="C1622" s="35"/>
      <c r="E1622" s="35"/>
      <c r="G1622" s="35"/>
      <c r="I1622" s="35"/>
    </row>
    <row r="1623" spans="3:9" x14ac:dyDescent="0.25">
      <c r="C1623" s="35"/>
      <c r="E1623" s="35"/>
      <c r="G1623" s="35"/>
      <c r="I1623" s="35"/>
    </row>
    <row r="1624" spans="3:9" x14ac:dyDescent="0.25">
      <c r="C1624" s="35"/>
      <c r="E1624" s="35"/>
      <c r="G1624" s="35"/>
      <c r="I1624" s="35"/>
    </row>
    <row r="1625" spans="3:9" x14ac:dyDescent="0.25">
      <c r="C1625" s="35"/>
      <c r="E1625" s="35"/>
      <c r="G1625" s="35"/>
      <c r="I1625" s="35"/>
    </row>
    <row r="1626" spans="3:9" x14ac:dyDescent="0.25">
      <c r="C1626" s="35"/>
      <c r="E1626" s="35"/>
      <c r="G1626" s="35"/>
      <c r="I1626" s="35"/>
    </row>
    <row r="1627" spans="3:9" x14ac:dyDescent="0.25">
      <c r="C1627" s="35"/>
      <c r="E1627" s="35"/>
      <c r="G1627" s="35"/>
      <c r="I1627" s="35"/>
    </row>
    <row r="1628" spans="3:9" x14ac:dyDescent="0.25">
      <c r="C1628" s="35"/>
      <c r="E1628" s="35"/>
      <c r="G1628" s="35"/>
      <c r="I1628" s="35"/>
    </row>
    <row r="1629" spans="3:9" x14ac:dyDescent="0.25">
      <c r="C1629" s="35"/>
      <c r="E1629" s="35"/>
      <c r="G1629" s="35"/>
      <c r="I1629" s="35"/>
    </row>
    <row r="1630" spans="3:9" x14ac:dyDescent="0.25">
      <c r="C1630" s="35"/>
      <c r="E1630" s="35"/>
      <c r="G1630" s="35"/>
      <c r="I1630" s="35"/>
    </row>
    <row r="1631" spans="3:9" x14ac:dyDescent="0.25">
      <c r="C1631" s="35"/>
      <c r="E1631" s="35"/>
      <c r="G1631" s="35"/>
      <c r="I1631" s="35"/>
    </row>
    <row r="1632" spans="3:9" x14ac:dyDescent="0.25">
      <c r="C1632" s="35"/>
      <c r="E1632" s="35"/>
      <c r="G1632" s="35"/>
      <c r="I1632" s="35"/>
    </row>
    <row r="1633" spans="3:9" x14ac:dyDescent="0.25">
      <c r="C1633" s="35"/>
      <c r="E1633" s="35"/>
      <c r="G1633" s="35"/>
      <c r="I1633" s="35"/>
    </row>
    <row r="1634" spans="3:9" x14ac:dyDescent="0.25">
      <c r="C1634" s="35"/>
      <c r="E1634" s="35"/>
      <c r="G1634" s="35"/>
      <c r="I1634" s="35"/>
    </row>
    <row r="1635" spans="3:9" x14ac:dyDescent="0.25">
      <c r="C1635" s="35"/>
      <c r="E1635" s="35"/>
      <c r="G1635" s="35"/>
      <c r="I1635" s="35"/>
    </row>
    <row r="1636" spans="3:9" x14ac:dyDescent="0.25">
      <c r="C1636" s="35"/>
      <c r="E1636" s="35"/>
      <c r="G1636" s="35"/>
      <c r="I1636" s="35"/>
    </row>
    <row r="1637" spans="3:9" x14ac:dyDescent="0.25">
      <c r="C1637" s="35"/>
      <c r="E1637" s="35"/>
      <c r="G1637" s="35"/>
      <c r="I1637" s="35"/>
    </row>
    <row r="1638" spans="3:9" x14ac:dyDescent="0.25">
      <c r="C1638" s="35"/>
      <c r="E1638" s="35"/>
      <c r="G1638" s="35"/>
      <c r="I1638" s="35"/>
    </row>
    <row r="1639" spans="3:9" x14ac:dyDescent="0.25">
      <c r="C1639" s="35"/>
      <c r="E1639" s="35"/>
      <c r="G1639" s="35"/>
      <c r="I1639" s="35"/>
    </row>
    <row r="1640" spans="3:9" x14ac:dyDescent="0.25">
      <c r="C1640" s="35"/>
      <c r="E1640" s="35"/>
      <c r="G1640" s="35"/>
      <c r="I1640" s="35"/>
    </row>
    <row r="1641" spans="3:9" x14ac:dyDescent="0.25">
      <c r="C1641" s="35"/>
      <c r="E1641" s="35"/>
      <c r="G1641" s="35"/>
      <c r="I1641" s="35"/>
    </row>
    <row r="1642" spans="3:9" x14ac:dyDescent="0.25">
      <c r="C1642" s="35"/>
      <c r="E1642" s="35"/>
      <c r="G1642" s="35"/>
      <c r="I1642" s="35"/>
    </row>
    <row r="1643" spans="3:9" x14ac:dyDescent="0.25">
      <c r="C1643" s="35"/>
      <c r="E1643" s="35"/>
      <c r="G1643" s="35"/>
      <c r="I1643" s="35"/>
    </row>
    <row r="1644" spans="3:9" x14ac:dyDescent="0.25">
      <c r="C1644" s="35"/>
      <c r="E1644" s="35"/>
      <c r="G1644" s="35"/>
      <c r="I1644" s="35"/>
    </row>
    <row r="1645" spans="3:9" x14ac:dyDescent="0.25">
      <c r="C1645" s="35"/>
      <c r="E1645" s="35"/>
      <c r="G1645" s="35"/>
      <c r="I1645" s="35"/>
    </row>
    <row r="1646" spans="3:9" x14ac:dyDescent="0.25">
      <c r="C1646" s="35"/>
      <c r="E1646" s="35"/>
      <c r="G1646" s="35"/>
      <c r="I1646" s="35"/>
    </row>
    <row r="1647" spans="3:9" x14ac:dyDescent="0.25">
      <c r="C1647" s="35"/>
      <c r="E1647" s="35"/>
      <c r="G1647" s="35"/>
      <c r="I1647" s="35"/>
    </row>
    <row r="1648" spans="3:9" x14ac:dyDescent="0.25">
      <c r="C1648" s="35"/>
      <c r="E1648" s="35"/>
      <c r="G1648" s="35"/>
      <c r="I1648" s="35"/>
    </row>
    <row r="1649" spans="3:9" x14ac:dyDescent="0.25">
      <c r="C1649" s="35"/>
      <c r="E1649" s="35"/>
      <c r="G1649" s="35"/>
      <c r="I1649" s="35"/>
    </row>
    <row r="1650" spans="3:9" x14ac:dyDescent="0.25">
      <c r="C1650" s="35"/>
      <c r="E1650" s="35"/>
      <c r="G1650" s="35"/>
      <c r="I1650" s="35"/>
    </row>
    <row r="1651" spans="3:9" x14ac:dyDescent="0.25">
      <c r="C1651" s="35"/>
      <c r="E1651" s="35"/>
      <c r="G1651" s="35"/>
      <c r="I1651" s="35"/>
    </row>
    <row r="1652" spans="3:9" x14ac:dyDescent="0.25">
      <c r="C1652" s="35"/>
      <c r="E1652" s="35"/>
      <c r="G1652" s="35"/>
      <c r="I1652" s="35"/>
    </row>
    <row r="1653" spans="3:9" x14ac:dyDescent="0.25">
      <c r="C1653" s="35"/>
      <c r="E1653" s="35"/>
      <c r="G1653" s="35"/>
      <c r="I1653" s="35"/>
    </row>
    <row r="1654" spans="3:9" x14ac:dyDescent="0.25">
      <c r="C1654" s="35"/>
      <c r="E1654" s="35"/>
      <c r="G1654" s="35"/>
      <c r="I1654" s="35"/>
    </row>
    <row r="1655" spans="3:9" x14ac:dyDescent="0.25">
      <c r="C1655" s="35"/>
      <c r="E1655" s="35"/>
      <c r="G1655" s="35"/>
      <c r="I1655" s="35"/>
    </row>
    <row r="1656" spans="3:9" x14ac:dyDescent="0.25">
      <c r="C1656" s="35"/>
      <c r="E1656" s="35"/>
      <c r="G1656" s="35"/>
      <c r="I1656" s="35"/>
    </row>
    <row r="1657" spans="3:9" x14ac:dyDescent="0.25">
      <c r="C1657" s="35"/>
      <c r="E1657" s="35"/>
      <c r="G1657" s="35"/>
      <c r="I1657" s="35"/>
    </row>
    <row r="1658" spans="3:9" x14ac:dyDescent="0.25">
      <c r="C1658" s="35"/>
      <c r="E1658" s="35"/>
      <c r="G1658" s="35"/>
      <c r="I1658" s="35"/>
    </row>
    <row r="1659" spans="3:9" x14ac:dyDescent="0.25">
      <c r="C1659" s="35"/>
      <c r="E1659" s="35"/>
      <c r="G1659" s="35"/>
      <c r="I1659" s="35"/>
    </row>
    <row r="1660" spans="3:9" x14ac:dyDescent="0.25">
      <c r="C1660" s="35"/>
      <c r="E1660" s="35"/>
      <c r="G1660" s="35"/>
      <c r="I1660" s="35"/>
    </row>
    <row r="1661" spans="3:9" x14ac:dyDescent="0.25">
      <c r="C1661" s="35"/>
      <c r="E1661" s="35"/>
      <c r="G1661" s="35"/>
      <c r="I1661" s="35"/>
    </row>
    <row r="1662" spans="3:9" x14ac:dyDescent="0.25">
      <c r="C1662" s="35"/>
      <c r="E1662" s="35"/>
      <c r="G1662" s="35"/>
      <c r="I1662" s="35"/>
    </row>
    <row r="1663" spans="3:9" x14ac:dyDescent="0.25">
      <c r="C1663" s="35"/>
      <c r="E1663" s="35"/>
      <c r="G1663" s="35"/>
      <c r="I1663" s="35"/>
    </row>
    <row r="1664" spans="3:9" x14ac:dyDescent="0.25">
      <c r="C1664" s="35"/>
      <c r="E1664" s="35"/>
      <c r="G1664" s="35"/>
      <c r="I1664" s="35"/>
    </row>
    <row r="1665" spans="3:9" x14ac:dyDescent="0.25">
      <c r="C1665" s="35"/>
      <c r="E1665" s="35"/>
      <c r="G1665" s="35"/>
      <c r="I1665" s="35"/>
    </row>
    <row r="1666" spans="3:9" x14ac:dyDescent="0.25">
      <c r="C1666" s="35"/>
      <c r="E1666" s="35"/>
      <c r="G1666" s="35"/>
      <c r="I1666" s="35"/>
    </row>
    <row r="1667" spans="3:9" x14ac:dyDescent="0.25">
      <c r="C1667" s="35"/>
      <c r="E1667" s="35"/>
      <c r="G1667" s="35"/>
      <c r="I1667" s="35"/>
    </row>
    <row r="1668" spans="3:9" x14ac:dyDescent="0.25">
      <c r="C1668" s="35"/>
      <c r="E1668" s="35"/>
      <c r="G1668" s="35"/>
      <c r="I1668" s="35"/>
    </row>
    <row r="1669" spans="3:9" x14ac:dyDescent="0.25">
      <c r="C1669" s="35"/>
      <c r="E1669" s="35"/>
      <c r="G1669" s="35"/>
      <c r="I1669" s="35"/>
    </row>
    <row r="1670" spans="3:9" x14ac:dyDescent="0.25">
      <c r="C1670" s="35"/>
      <c r="E1670" s="35"/>
      <c r="G1670" s="35"/>
      <c r="I1670" s="35"/>
    </row>
    <row r="1671" spans="3:9" x14ac:dyDescent="0.25">
      <c r="C1671" s="35"/>
      <c r="E1671" s="35"/>
      <c r="G1671" s="35"/>
      <c r="I1671" s="35"/>
    </row>
    <row r="1672" spans="3:9" x14ac:dyDescent="0.25">
      <c r="C1672" s="35"/>
      <c r="E1672" s="35"/>
      <c r="G1672" s="35"/>
      <c r="I1672" s="35"/>
    </row>
    <row r="1673" spans="3:9" x14ac:dyDescent="0.25">
      <c r="C1673" s="35"/>
      <c r="E1673" s="35"/>
      <c r="G1673" s="35"/>
      <c r="I1673" s="35"/>
    </row>
    <row r="1674" spans="3:9" x14ac:dyDescent="0.25">
      <c r="C1674" s="35"/>
      <c r="E1674" s="35"/>
      <c r="G1674" s="35"/>
      <c r="I1674" s="35"/>
    </row>
    <row r="1675" spans="3:9" x14ac:dyDescent="0.25">
      <c r="C1675" s="35"/>
      <c r="E1675" s="35"/>
      <c r="G1675" s="35"/>
      <c r="I1675" s="35"/>
    </row>
    <row r="1676" spans="3:9" x14ac:dyDescent="0.25">
      <c r="C1676" s="35"/>
      <c r="E1676" s="35"/>
      <c r="G1676" s="35"/>
      <c r="I1676" s="35"/>
    </row>
    <row r="1677" spans="3:9" x14ac:dyDescent="0.25">
      <c r="C1677" s="35"/>
      <c r="E1677" s="35"/>
      <c r="G1677" s="35"/>
      <c r="I1677" s="35"/>
    </row>
    <row r="1678" spans="3:9" x14ac:dyDescent="0.25">
      <c r="C1678" s="35"/>
      <c r="E1678" s="35"/>
      <c r="G1678" s="35"/>
      <c r="I1678" s="35"/>
    </row>
    <row r="1679" spans="3:9" x14ac:dyDescent="0.25">
      <c r="C1679" s="35"/>
      <c r="E1679" s="35"/>
      <c r="G1679" s="35"/>
      <c r="I1679" s="35"/>
    </row>
    <row r="1680" spans="3:9" x14ac:dyDescent="0.25">
      <c r="C1680" s="35"/>
      <c r="E1680" s="35"/>
      <c r="G1680" s="35"/>
      <c r="I1680" s="35"/>
    </row>
    <row r="1681" spans="3:9" x14ac:dyDescent="0.25">
      <c r="C1681" s="35"/>
      <c r="E1681" s="35"/>
      <c r="G1681" s="35"/>
      <c r="I1681" s="35"/>
    </row>
    <row r="1682" spans="3:9" x14ac:dyDescent="0.25">
      <c r="C1682" s="35"/>
      <c r="E1682" s="35"/>
      <c r="G1682" s="35"/>
      <c r="I1682" s="35"/>
    </row>
    <row r="1683" spans="3:9" x14ac:dyDescent="0.25">
      <c r="C1683" s="35"/>
      <c r="E1683" s="35"/>
      <c r="G1683" s="35"/>
      <c r="I1683" s="35"/>
    </row>
    <row r="1684" spans="3:9" x14ac:dyDescent="0.25">
      <c r="C1684" s="35"/>
      <c r="E1684" s="35"/>
      <c r="G1684" s="35"/>
      <c r="I1684" s="35"/>
    </row>
    <row r="1685" spans="3:9" x14ac:dyDescent="0.25">
      <c r="C1685" s="35"/>
      <c r="E1685" s="35"/>
      <c r="G1685" s="35"/>
      <c r="I1685" s="35"/>
    </row>
    <row r="1686" spans="3:9" x14ac:dyDescent="0.25">
      <c r="C1686" s="35"/>
      <c r="E1686" s="35"/>
      <c r="G1686" s="35"/>
      <c r="I1686" s="35"/>
    </row>
    <row r="1687" spans="3:9" x14ac:dyDescent="0.25">
      <c r="C1687" s="35"/>
      <c r="E1687" s="35"/>
      <c r="G1687" s="35"/>
      <c r="I1687" s="35"/>
    </row>
    <row r="1688" spans="3:9" x14ac:dyDescent="0.25">
      <c r="C1688" s="35"/>
      <c r="E1688" s="35"/>
      <c r="G1688" s="35"/>
      <c r="I1688" s="35"/>
    </row>
    <row r="1689" spans="3:9" x14ac:dyDescent="0.25">
      <c r="C1689" s="35"/>
      <c r="E1689" s="35"/>
      <c r="G1689" s="35"/>
      <c r="I1689" s="35"/>
    </row>
    <row r="1690" spans="3:9" x14ac:dyDescent="0.25">
      <c r="C1690" s="35"/>
      <c r="E1690" s="35"/>
      <c r="G1690" s="35"/>
      <c r="I1690" s="35"/>
    </row>
    <row r="1691" spans="3:9" x14ac:dyDescent="0.25">
      <c r="C1691" s="35"/>
      <c r="E1691" s="35"/>
      <c r="G1691" s="35"/>
      <c r="I1691" s="35"/>
    </row>
    <row r="1692" spans="3:9" x14ac:dyDescent="0.25">
      <c r="C1692" s="35"/>
      <c r="E1692" s="35"/>
      <c r="G1692" s="35"/>
      <c r="I1692" s="35"/>
    </row>
    <row r="1693" spans="3:9" x14ac:dyDescent="0.25">
      <c r="C1693" s="35"/>
      <c r="E1693" s="35"/>
      <c r="G1693" s="35"/>
      <c r="I1693" s="35"/>
    </row>
    <row r="1694" spans="3:9" x14ac:dyDescent="0.25">
      <c r="C1694" s="35"/>
      <c r="E1694" s="35"/>
      <c r="G1694" s="35"/>
      <c r="I1694" s="35"/>
    </row>
    <row r="1695" spans="3:9" x14ac:dyDescent="0.25">
      <c r="C1695" s="35"/>
      <c r="E1695" s="35"/>
      <c r="G1695" s="35"/>
      <c r="I1695" s="35"/>
    </row>
    <row r="1696" spans="3:9" x14ac:dyDescent="0.25">
      <c r="C1696" s="35"/>
      <c r="E1696" s="35"/>
      <c r="G1696" s="35"/>
      <c r="I1696" s="35"/>
    </row>
    <row r="1697" spans="3:9" x14ac:dyDescent="0.25">
      <c r="C1697" s="35"/>
      <c r="E1697" s="35"/>
      <c r="G1697" s="35"/>
      <c r="I1697" s="35"/>
    </row>
    <row r="1698" spans="3:9" x14ac:dyDescent="0.25">
      <c r="C1698" s="35"/>
      <c r="E1698" s="35"/>
      <c r="G1698" s="35"/>
      <c r="I1698" s="35"/>
    </row>
    <row r="1699" spans="3:9" x14ac:dyDescent="0.25">
      <c r="C1699" s="35"/>
      <c r="E1699" s="35"/>
      <c r="G1699" s="35"/>
      <c r="I1699" s="35"/>
    </row>
    <row r="1700" spans="3:9" x14ac:dyDescent="0.25">
      <c r="C1700" s="35"/>
      <c r="E1700" s="35"/>
      <c r="G1700" s="35"/>
      <c r="I1700" s="35"/>
    </row>
    <row r="1701" spans="3:9" x14ac:dyDescent="0.25">
      <c r="C1701" s="35"/>
      <c r="E1701" s="35"/>
      <c r="G1701" s="35"/>
      <c r="I1701" s="35"/>
    </row>
    <row r="1702" spans="3:9" x14ac:dyDescent="0.25">
      <c r="C1702" s="35"/>
      <c r="E1702" s="35"/>
      <c r="G1702" s="35"/>
      <c r="I1702" s="35"/>
    </row>
    <row r="1703" spans="3:9" x14ac:dyDescent="0.25">
      <c r="C1703" s="35"/>
      <c r="E1703" s="35"/>
      <c r="G1703" s="35"/>
      <c r="I1703" s="35"/>
    </row>
    <row r="1704" spans="3:9" x14ac:dyDescent="0.25">
      <c r="C1704" s="35"/>
      <c r="E1704" s="35"/>
      <c r="G1704" s="35"/>
      <c r="I1704" s="35"/>
    </row>
    <row r="1705" spans="3:9" x14ac:dyDescent="0.25">
      <c r="C1705" s="35"/>
      <c r="E1705" s="35"/>
      <c r="G1705" s="35"/>
      <c r="I1705" s="35"/>
    </row>
    <row r="1706" spans="3:9" x14ac:dyDescent="0.25">
      <c r="C1706" s="35"/>
      <c r="E1706" s="35"/>
      <c r="G1706" s="35"/>
      <c r="I1706" s="35"/>
    </row>
    <row r="1707" spans="3:9" x14ac:dyDescent="0.25">
      <c r="C1707" s="35"/>
      <c r="E1707" s="35"/>
      <c r="G1707" s="35"/>
      <c r="I1707" s="35"/>
    </row>
    <row r="1708" spans="3:9" x14ac:dyDescent="0.25">
      <c r="C1708" s="35"/>
      <c r="E1708" s="35"/>
      <c r="G1708" s="35"/>
      <c r="I1708" s="35"/>
    </row>
    <row r="1709" spans="3:9" x14ac:dyDescent="0.25">
      <c r="C1709" s="35"/>
      <c r="E1709" s="35"/>
      <c r="G1709" s="35"/>
      <c r="I1709" s="35"/>
    </row>
    <row r="1710" spans="3:9" x14ac:dyDescent="0.25">
      <c r="C1710" s="35"/>
      <c r="E1710" s="35"/>
      <c r="G1710" s="35"/>
      <c r="I1710" s="35"/>
    </row>
    <row r="1711" spans="3:9" x14ac:dyDescent="0.25">
      <c r="C1711" s="35"/>
      <c r="E1711" s="35"/>
      <c r="G1711" s="35"/>
      <c r="I1711" s="35"/>
    </row>
    <row r="1712" spans="3:9" x14ac:dyDescent="0.25">
      <c r="C1712" s="35"/>
      <c r="E1712" s="35"/>
      <c r="G1712" s="35"/>
      <c r="I1712" s="35"/>
    </row>
    <row r="1713" spans="3:9" x14ac:dyDescent="0.25">
      <c r="C1713" s="35"/>
      <c r="E1713" s="35"/>
      <c r="G1713" s="35"/>
      <c r="I1713" s="35"/>
    </row>
    <row r="1714" spans="3:9" x14ac:dyDescent="0.25">
      <c r="C1714" s="35"/>
      <c r="E1714" s="35"/>
      <c r="G1714" s="35"/>
      <c r="I1714" s="35"/>
    </row>
    <row r="1715" spans="3:9" x14ac:dyDescent="0.25">
      <c r="C1715" s="35"/>
      <c r="E1715" s="35"/>
      <c r="G1715" s="35"/>
      <c r="I1715" s="35"/>
    </row>
    <row r="1716" spans="3:9" x14ac:dyDescent="0.25">
      <c r="C1716" s="35"/>
      <c r="E1716" s="35"/>
      <c r="G1716" s="35"/>
      <c r="I1716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Rozpočet 2016</vt:lpstr>
      <vt:lpstr>Hárok1</vt:lpstr>
      <vt:lpstr>'Rozpočet 2016'!Oblasť_tlače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2016-08-26T11:15:22Z</dcterms:modified>
</cp:coreProperties>
</file>