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Hárok1!$A$1:$I$601</definedName>
  </definedNames>
  <calcPr calcId="114210"/>
</workbook>
</file>

<file path=xl/calcChain.xml><?xml version="1.0" encoding="utf-8"?>
<calcChain xmlns="http://schemas.openxmlformats.org/spreadsheetml/2006/main">
  <c r="G584" i="1"/>
  <c r="D589"/>
  <c r="D579"/>
  <c r="D572"/>
  <c r="D584"/>
  <c r="D537"/>
  <c r="D489"/>
  <c r="D457"/>
  <c r="D454"/>
  <c r="E449"/>
  <c r="D449"/>
  <c r="D444"/>
  <c r="D428"/>
  <c r="D424"/>
  <c r="D409"/>
  <c r="D399"/>
  <c r="D395"/>
  <c r="D386"/>
  <c r="D382"/>
  <c r="D346"/>
  <c r="D331"/>
  <c r="D326"/>
  <c r="D292"/>
  <c r="D289"/>
  <c r="D284"/>
  <c r="D277"/>
  <c r="D273"/>
  <c r="D266"/>
  <c r="D243"/>
  <c r="D237"/>
  <c r="D233"/>
  <c r="D224"/>
  <c r="D219"/>
  <c r="D211"/>
  <c r="D206"/>
  <c r="D201"/>
  <c r="D198"/>
  <c r="C10"/>
  <c r="D205"/>
  <c r="I579"/>
  <c r="I589"/>
  <c r="H579"/>
  <c r="H589"/>
  <c r="G579"/>
  <c r="G589"/>
  <c r="E579"/>
  <c r="E589"/>
  <c r="C579"/>
  <c r="C589"/>
  <c r="I572"/>
  <c r="H572"/>
  <c r="G572"/>
  <c r="F572"/>
  <c r="F584"/>
  <c r="E572"/>
  <c r="E584"/>
  <c r="C572"/>
  <c r="C584"/>
  <c r="I544"/>
  <c r="H544"/>
  <c r="G544"/>
  <c r="E544"/>
  <c r="D544"/>
  <c r="D554"/>
  <c r="D560"/>
  <c r="D588"/>
  <c r="C544"/>
  <c r="I537"/>
  <c r="H537"/>
  <c r="G537"/>
  <c r="F537"/>
  <c r="E537"/>
  <c r="C537"/>
  <c r="I532"/>
  <c r="H532"/>
  <c r="G532"/>
  <c r="F532"/>
  <c r="C532"/>
  <c r="I528"/>
  <c r="H528"/>
  <c r="G528"/>
  <c r="F528"/>
  <c r="C528"/>
  <c r="I491"/>
  <c r="I489"/>
  <c r="H491"/>
  <c r="H489"/>
  <c r="G489"/>
  <c r="F489"/>
  <c r="E489"/>
  <c r="C489"/>
  <c r="I486"/>
  <c r="H486"/>
  <c r="G486"/>
  <c r="F486"/>
  <c r="C486"/>
  <c r="I457"/>
  <c r="H457"/>
  <c r="G457"/>
  <c r="F457"/>
  <c r="E457"/>
  <c r="C457"/>
  <c r="I454"/>
  <c r="H454"/>
  <c r="G454"/>
  <c r="F454"/>
  <c r="I449"/>
  <c r="H449"/>
  <c r="G449"/>
  <c r="F449"/>
  <c r="F547"/>
  <c r="C449"/>
  <c r="I444"/>
  <c r="H444"/>
  <c r="G444"/>
  <c r="F444"/>
  <c r="E444"/>
  <c r="C444"/>
  <c r="C554"/>
  <c r="I428"/>
  <c r="H428"/>
  <c r="G428"/>
  <c r="F428"/>
  <c r="E428"/>
  <c r="C428"/>
  <c r="I424"/>
  <c r="H424"/>
  <c r="G424"/>
  <c r="F424"/>
  <c r="E424"/>
  <c r="C424"/>
  <c r="I409"/>
  <c r="H409"/>
  <c r="G409"/>
  <c r="F409"/>
  <c r="E409"/>
  <c r="C409"/>
  <c r="I405"/>
  <c r="H405"/>
  <c r="G405"/>
  <c r="F405"/>
  <c r="E405"/>
  <c r="H400"/>
  <c r="H399"/>
  <c r="I399"/>
  <c r="G399"/>
  <c r="F399"/>
  <c r="E399"/>
  <c r="C399"/>
  <c r="I395"/>
  <c r="H395"/>
  <c r="G395"/>
  <c r="F395"/>
  <c r="E395"/>
  <c r="C395"/>
  <c r="I386"/>
  <c r="H386"/>
  <c r="G386"/>
  <c r="F386"/>
  <c r="E386"/>
  <c r="C386"/>
  <c r="I382"/>
  <c r="H382"/>
  <c r="G382"/>
  <c r="F382"/>
  <c r="E382"/>
  <c r="C382"/>
  <c r="M375"/>
  <c r="I346"/>
  <c r="H346"/>
  <c r="G346"/>
  <c r="F346"/>
  <c r="E346"/>
  <c r="C346"/>
  <c r="H337"/>
  <c r="I337"/>
  <c r="I331"/>
  <c r="G331"/>
  <c r="F331"/>
  <c r="E331"/>
  <c r="C331"/>
  <c r="I326"/>
  <c r="H326"/>
  <c r="G326"/>
  <c r="C326"/>
  <c r="I292"/>
  <c r="H292"/>
  <c r="G292"/>
  <c r="F292"/>
  <c r="E292"/>
  <c r="C292"/>
  <c r="I289"/>
  <c r="H289"/>
  <c r="G289"/>
  <c r="F289"/>
  <c r="E289"/>
  <c r="C289"/>
  <c r="I284"/>
  <c r="H284"/>
  <c r="G284"/>
  <c r="F284"/>
  <c r="E284"/>
  <c r="C284"/>
  <c r="F277"/>
  <c r="E277"/>
  <c r="C277"/>
  <c r="I273"/>
  <c r="H273"/>
  <c r="G273"/>
  <c r="F273"/>
  <c r="E273"/>
  <c r="C273"/>
  <c r="I266"/>
  <c r="H266"/>
  <c r="G266"/>
  <c r="F266"/>
  <c r="E266"/>
  <c r="C266"/>
  <c r="I243"/>
  <c r="H243"/>
  <c r="G243"/>
  <c r="F243"/>
  <c r="E243"/>
  <c r="C243"/>
  <c r="I237"/>
  <c r="H237"/>
  <c r="G237"/>
  <c r="F237"/>
  <c r="E237"/>
  <c r="C237"/>
  <c r="I233"/>
  <c r="H233"/>
  <c r="G233"/>
  <c r="F233"/>
  <c r="E233"/>
  <c r="C233"/>
  <c r="I224"/>
  <c r="H224"/>
  <c r="G224"/>
  <c r="F224"/>
  <c r="E224"/>
  <c r="C224"/>
  <c r="I219"/>
  <c r="H219"/>
  <c r="G219"/>
  <c r="F219"/>
  <c r="E219"/>
  <c r="C219"/>
  <c r="I211"/>
  <c r="H211"/>
  <c r="G211"/>
  <c r="F211"/>
  <c r="E211"/>
  <c r="C211"/>
  <c r="I206"/>
  <c r="H206"/>
  <c r="H205"/>
  <c r="G206"/>
  <c r="G205"/>
  <c r="F206"/>
  <c r="E206"/>
  <c r="C206"/>
  <c r="C205"/>
  <c r="I205"/>
  <c r="F205"/>
  <c r="E205"/>
  <c r="I201"/>
  <c r="H201"/>
  <c r="G201"/>
  <c r="F201"/>
  <c r="E201"/>
  <c r="C201"/>
  <c r="I198"/>
  <c r="H198"/>
  <c r="G198"/>
  <c r="F198"/>
  <c r="E198"/>
  <c r="C198"/>
  <c r="I193"/>
  <c r="H193"/>
  <c r="G193"/>
  <c r="F193"/>
  <c r="E193"/>
  <c r="D193"/>
  <c r="C193"/>
  <c r="I188"/>
  <c r="H188"/>
  <c r="G188"/>
  <c r="F188"/>
  <c r="E188"/>
  <c r="D188"/>
  <c r="C188"/>
  <c r="I185"/>
  <c r="H185"/>
  <c r="G185"/>
  <c r="F185"/>
  <c r="E185"/>
  <c r="D185"/>
  <c r="C185"/>
  <c r="I180"/>
  <c r="H180"/>
  <c r="G180"/>
  <c r="F180"/>
  <c r="E180"/>
  <c r="D180"/>
  <c r="C180"/>
  <c r="I175"/>
  <c r="H175"/>
  <c r="G175"/>
  <c r="F175"/>
  <c r="E175"/>
  <c r="D175"/>
  <c r="D116"/>
  <c r="D440"/>
  <c r="D559"/>
  <c r="D587"/>
  <c r="D590"/>
  <c r="C175"/>
  <c r="I166"/>
  <c r="H166"/>
  <c r="I119"/>
  <c r="I116"/>
  <c r="H119"/>
  <c r="H116"/>
  <c r="G119"/>
  <c r="G116"/>
  <c r="F119"/>
  <c r="E119"/>
  <c r="E116"/>
  <c r="C119"/>
  <c r="C116"/>
  <c r="M116"/>
  <c r="F116"/>
  <c r="E113"/>
  <c r="E558"/>
  <c r="E583"/>
  <c r="I103"/>
  <c r="H103"/>
  <c r="G103"/>
  <c r="F103"/>
  <c r="D103"/>
  <c r="C103"/>
  <c r="I97"/>
  <c r="I113"/>
  <c r="H97"/>
  <c r="H113"/>
  <c r="G97"/>
  <c r="F97"/>
  <c r="D97"/>
  <c r="D113"/>
  <c r="D558"/>
  <c r="D583"/>
  <c r="C97"/>
  <c r="C113"/>
  <c r="C583"/>
  <c r="C558"/>
  <c r="I57"/>
  <c r="H57"/>
  <c r="G57"/>
  <c r="F57"/>
  <c r="E57"/>
  <c r="D57"/>
  <c r="C57"/>
  <c r="I48"/>
  <c r="H48"/>
  <c r="G48"/>
  <c r="F48"/>
  <c r="E48"/>
  <c r="D48"/>
  <c r="C48"/>
  <c r="I45"/>
  <c r="H45"/>
  <c r="G45"/>
  <c r="F45"/>
  <c r="E45"/>
  <c r="D45"/>
  <c r="C45"/>
  <c r="I37"/>
  <c r="H37"/>
  <c r="G37"/>
  <c r="F37"/>
  <c r="E37"/>
  <c r="D37"/>
  <c r="D26"/>
  <c r="C37"/>
  <c r="I28"/>
  <c r="H28"/>
  <c r="G28"/>
  <c r="F28"/>
  <c r="F26"/>
  <c r="E28"/>
  <c r="D28"/>
  <c r="C28"/>
  <c r="H26"/>
  <c r="I16"/>
  <c r="H16"/>
  <c r="G16"/>
  <c r="F16"/>
  <c r="E16"/>
  <c r="D16"/>
  <c r="C16"/>
  <c r="I13"/>
  <c r="H13"/>
  <c r="G13"/>
  <c r="F13"/>
  <c r="E13"/>
  <c r="D13"/>
  <c r="C13"/>
  <c r="C8"/>
  <c r="I10"/>
  <c r="H10"/>
  <c r="G10"/>
  <c r="F10"/>
  <c r="F8"/>
  <c r="E10"/>
  <c r="D10"/>
  <c r="I8"/>
  <c r="H8"/>
  <c r="E8"/>
  <c r="D8"/>
  <c r="I440"/>
  <c r="I587"/>
  <c r="C440"/>
  <c r="G440"/>
  <c r="G587"/>
  <c r="G26"/>
  <c r="E440"/>
  <c r="E559"/>
  <c r="E587"/>
  <c r="E590"/>
  <c r="E554"/>
  <c r="E560"/>
  <c r="E588"/>
  <c r="F113"/>
  <c r="G93"/>
  <c r="G582"/>
  <c r="C26"/>
  <c r="C93"/>
  <c r="C582"/>
  <c r="G8"/>
  <c r="E93"/>
  <c r="E557"/>
  <c r="I93"/>
  <c r="I557"/>
  <c r="E26"/>
  <c r="I26"/>
  <c r="G113"/>
  <c r="F440"/>
  <c r="F559"/>
  <c r="F587"/>
  <c r="H331"/>
  <c r="H440"/>
  <c r="D93"/>
  <c r="D557"/>
  <c r="F93"/>
  <c r="F582"/>
  <c r="H93"/>
  <c r="H582"/>
  <c r="G554"/>
  <c r="G560"/>
  <c r="G588"/>
  <c r="I554"/>
  <c r="I560"/>
  <c r="I588"/>
  <c r="H554"/>
  <c r="H560"/>
  <c r="H588"/>
  <c r="E582"/>
  <c r="E585"/>
  <c r="G557"/>
  <c r="I582"/>
  <c r="G583"/>
  <c r="G558"/>
  <c r="I583"/>
  <c r="I558"/>
  <c r="C587"/>
  <c r="C559"/>
  <c r="F575"/>
  <c r="F579"/>
  <c r="F589"/>
  <c r="F544"/>
  <c r="F557"/>
  <c r="H557"/>
  <c r="F558"/>
  <c r="F583"/>
  <c r="H558"/>
  <c r="H583"/>
  <c r="C588"/>
  <c r="C560"/>
  <c r="F554"/>
  <c r="G590"/>
  <c r="I559"/>
  <c r="G559"/>
  <c r="C585"/>
  <c r="C557"/>
  <c r="E561"/>
  <c r="D561"/>
  <c r="D582"/>
  <c r="D585"/>
  <c r="D592"/>
  <c r="E592"/>
  <c r="H559"/>
  <c r="H561"/>
  <c r="H587"/>
  <c r="H590"/>
  <c r="C590"/>
  <c r="C592"/>
  <c r="I590"/>
  <c r="F588"/>
  <c r="F590"/>
  <c r="F560"/>
  <c r="F561"/>
  <c r="H585"/>
  <c r="F585"/>
  <c r="I561"/>
  <c r="G561"/>
  <c r="I585"/>
  <c r="G585"/>
  <c r="G592"/>
  <c r="C561"/>
  <c r="I592"/>
  <c r="H592"/>
  <c r="F592"/>
</calcChain>
</file>

<file path=xl/sharedStrings.xml><?xml version="1.0" encoding="utf-8"?>
<sst xmlns="http://schemas.openxmlformats.org/spreadsheetml/2006/main" count="1363" uniqueCount="566">
  <si>
    <t>Bežné príjmy:</t>
  </si>
  <si>
    <t>Skutočné plnenie rozpočtu na rok 2013</t>
  </si>
  <si>
    <t>Skutočné plnenie rozpočtu na rok 2014</t>
  </si>
  <si>
    <t>Schválený rozpočet na rok 2015</t>
  </si>
  <si>
    <t>Očakávaná skutočnosť 2015</t>
  </si>
  <si>
    <t>Návrh rozpočtu na rok 2016</t>
  </si>
  <si>
    <t>Návrh rozpočtu na rok 2017</t>
  </si>
  <si>
    <t>Návrh rozpočtu na rok 2018</t>
  </si>
  <si>
    <t>DAŇOVÉ PRÍJMY SPOLU</t>
  </si>
  <si>
    <t>Dane z príjmov, ziskov a kapitál. majetku</t>
  </si>
  <si>
    <t>11xxxx</t>
  </si>
  <si>
    <t>Daň z príjmov fyzických osôb</t>
  </si>
  <si>
    <t>Daň z majetku</t>
  </si>
  <si>
    <t>12xxxx</t>
  </si>
  <si>
    <t>Daň z nehnuteľností PO a FO</t>
  </si>
  <si>
    <t>Dane za špecifické služby</t>
  </si>
  <si>
    <t>13xxxx</t>
  </si>
  <si>
    <t>Daň za psa</t>
  </si>
  <si>
    <t>Daň za nevýherné hracie prístroje</t>
  </si>
  <si>
    <t>Daň za predajné automaty</t>
  </si>
  <si>
    <t>Daň za vjazd a zotr. vozidiel v hist.časti mesta</t>
  </si>
  <si>
    <t>Daň za ubytovanie/pobyt</t>
  </si>
  <si>
    <t>Daň za užívanie verejného priestranstva</t>
  </si>
  <si>
    <t>Za uloženie odpadu (platby od TS)</t>
  </si>
  <si>
    <t>Za komunálny odpad (platby od občanov NO)</t>
  </si>
  <si>
    <t>NEDAŇOVÉ PRÍJMY SPOLU</t>
  </si>
  <si>
    <t>Príjmy z podnik. a z vlastníctva majetku</t>
  </si>
  <si>
    <t>21xxxx</t>
  </si>
  <si>
    <t>Príjmy ostatné /nájom pozemkov,vrátane cintorín. poplatkov/</t>
  </si>
  <si>
    <t>Príjmy ostatné /nájom pozemkov, vrátane cintorínskych poplatkov/</t>
  </si>
  <si>
    <t>Nájom dočasné parkovanie</t>
  </si>
  <si>
    <t>Nájom nebytových priestorov (nájomníci+BPN)</t>
  </si>
  <si>
    <t>Príjmy z prenájmu bytov -BPN</t>
  </si>
  <si>
    <t>Príjmy z prenájmu priestorov ZŠ Komenského bez /RK/</t>
  </si>
  <si>
    <t>Nájom priestorov DKN</t>
  </si>
  <si>
    <t>Nájom z nebytových priestorov MŠ</t>
  </si>
  <si>
    <t>Administratívne poplatky a platby</t>
  </si>
  <si>
    <t>Administratívne poplatky /správne poplatky/</t>
  </si>
  <si>
    <t>22xxxx</t>
  </si>
  <si>
    <t>sankcie za porušenie predpisov</t>
  </si>
  <si>
    <t>Recyklačný fond</t>
  </si>
  <si>
    <t>iné príjmy + príjmy z reklamy</t>
  </si>
  <si>
    <t>Platby rodičov  MŠ</t>
  </si>
  <si>
    <t>Poplatok za znečistenie ovzdušia</t>
  </si>
  <si>
    <t>Úroky z domácich pôžičiek a vkladov</t>
  </si>
  <si>
    <t>Z vkladov</t>
  </si>
  <si>
    <t>Iné nedaňové príjmy</t>
  </si>
  <si>
    <t>Výťažok z výherných automatov</t>
  </si>
  <si>
    <t>29xxxx</t>
  </si>
  <si>
    <t>Príjem z dobropisov</t>
  </si>
  <si>
    <t>Z náhrad poistného</t>
  </si>
  <si>
    <t>Vratky CSS,TS</t>
  </si>
  <si>
    <t>Príjmy z vratiek</t>
  </si>
  <si>
    <t>Iné nedaňové príjmy RO /bez RK/</t>
  </si>
  <si>
    <t>Transfery - bežné</t>
  </si>
  <si>
    <t>Dotácia na stavebný úrad</t>
  </si>
  <si>
    <t>312xxx</t>
  </si>
  <si>
    <t>Dotácia na cesty</t>
  </si>
  <si>
    <t>Dotácia Dom seniorov-BV</t>
  </si>
  <si>
    <t>Dotácia ÚPSVaR- §52a-MŠ</t>
  </si>
  <si>
    <t>Dotácia na aktiváčne práce</t>
  </si>
  <si>
    <t>Dotácia na dávky v HN</t>
  </si>
  <si>
    <t>Dotácia ÚPSVaR -Projekt XX.</t>
  </si>
  <si>
    <t>Dotácia od UPSVaR na chránenú dielňu</t>
  </si>
  <si>
    <t>Dotácia pre nocľaháreň</t>
  </si>
  <si>
    <t>Dotácia pre Dom Charitas - denný stacionár</t>
  </si>
  <si>
    <t>Dotácia pre Dom seniorov - EÚ</t>
  </si>
  <si>
    <t>Transfer pre matričný úrad</t>
  </si>
  <si>
    <t>Dotácia na voľby+referendum</t>
  </si>
  <si>
    <t>Dotácia - evidencia obyvateľstva</t>
  </si>
  <si>
    <t>Dotácia na sociál. znevýhodn. (SZP)</t>
  </si>
  <si>
    <t>RP záškoláctvo</t>
  </si>
  <si>
    <t>Dotácia odchodné</t>
  </si>
  <si>
    <t>Dotácia starostlivosť o životné prostredie</t>
  </si>
  <si>
    <t>Transfer pre školské zariadenia - ZŠ</t>
  </si>
  <si>
    <t>Transfer pre školský úrad</t>
  </si>
  <si>
    <t>Dotácia - 5%-né navýšenie platov v školstve</t>
  </si>
  <si>
    <t>Dotácia na učebné pomôcky</t>
  </si>
  <si>
    <t>Dotácia pre deti v hmotnej núdzi - stravné</t>
  </si>
  <si>
    <t>Dotácia na dopravné</t>
  </si>
  <si>
    <t>Dotácia na vzdelávacie poukazy</t>
  </si>
  <si>
    <t>Dotácia na učebnice</t>
  </si>
  <si>
    <t>Dotácia pre MŠ - posledný ročník</t>
  </si>
  <si>
    <t>Dotácia ŠFRB</t>
  </si>
  <si>
    <t>Dotácia na asistenta učiteľa</t>
  </si>
  <si>
    <t>Transfery pre CVČ - od subjektov verejnej správy</t>
  </si>
  <si>
    <t>Transfer pre CSS</t>
  </si>
  <si>
    <t>Transfer pre CSS-relaxačné pomôcky</t>
  </si>
  <si>
    <t>Granty /Boni fructi/</t>
  </si>
  <si>
    <t>Príspevky obcí na spoločný úrad</t>
  </si>
  <si>
    <t>Dotácia z MSaRR SR -na opavu ciest</t>
  </si>
  <si>
    <t>Bežné príjmy spolu:</t>
  </si>
  <si>
    <r>
      <rPr>
        <b/>
        <sz val="11"/>
        <color indexed="8"/>
        <rFont val="Arial Narrow"/>
        <family val="2"/>
        <charset val="238"/>
      </rPr>
      <t>Kapitálové</t>
    </r>
    <r>
      <rPr>
        <sz val="11"/>
        <color indexed="8"/>
        <rFont val="Arial Narrow"/>
        <family val="2"/>
        <charset val="238"/>
      </rPr>
      <t xml:space="preserve"> </t>
    </r>
    <r>
      <rPr>
        <b/>
        <sz val="11"/>
        <color indexed="8"/>
        <rFont val="Arial Narrow"/>
        <family val="2"/>
        <charset val="238"/>
      </rPr>
      <t>príjmy</t>
    </r>
  </si>
  <si>
    <t>Príjem z predaja pozemkov</t>
  </si>
  <si>
    <t>23xxxx</t>
  </si>
  <si>
    <t>Príjem z predaja pozemkov podľa rozsudku OS/NO</t>
  </si>
  <si>
    <t>5C/7/2014-64 / Okresný súd</t>
  </si>
  <si>
    <t>Príjem z predaja kapitálových aktív</t>
  </si>
  <si>
    <t>Transféry - kapitálové</t>
  </si>
  <si>
    <t>32xxxx</t>
  </si>
  <si>
    <t>Dotácia č.5125/2014-M_ORF na nákup MV-opat.slu.</t>
  </si>
  <si>
    <t>Dom pre seniorov Námestovo</t>
  </si>
  <si>
    <t>322xxx</t>
  </si>
  <si>
    <t>Dotácia na spracovanie územnoplán. Dokumentácie</t>
  </si>
  <si>
    <t>Dotácia na rekonštrukciu ihriska pri ZŠ Komenského</t>
  </si>
  <si>
    <t>Dotácia na rekonštrukciu telocvične ZŠ Komenského</t>
  </si>
  <si>
    <t>Dotácia na spracovanie doplnku územného plánu</t>
  </si>
  <si>
    <t>Dotácia na rekonštrukciu verejného osvetlenia</t>
  </si>
  <si>
    <t>Dotácia na zateplenie budovy MsÚ</t>
  </si>
  <si>
    <t>Kapitálové príjmy spolu</t>
  </si>
  <si>
    <t>Bežné výdavky</t>
  </si>
  <si>
    <t xml:space="preserve">01 1 1 </t>
  </si>
  <si>
    <t>Výdavky MsÚ a MsZ</t>
  </si>
  <si>
    <t>61xxxx</t>
  </si>
  <si>
    <t>Mzdy,platy a ost.osobné vyrovnania</t>
  </si>
  <si>
    <t>62xxxx</t>
  </si>
  <si>
    <t>Poistné a príspevky do fondov</t>
  </si>
  <si>
    <t>63xxxx</t>
  </si>
  <si>
    <t>Tovary a služby</t>
  </si>
  <si>
    <t>Náhrada cestovných výdavkov</t>
  </si>
  <si>
    <t>Náhrada cestovných výdavkov - zahraničné</t>
  </si>
  <si>
    <t>Energie - elektrická, teplo</t>
  </si>
  <si>
    <t>Vodné a stočné</t>
  </si>
  <si>
    <t>Poštové a telekomunikačné služby</t>
  </si>
  <si>
    <t>Komunikačná infraštruktúra</t>
  </si>
  <si>
    <t>Interierové vybavenie</t>
  </si>
  <si>
    <t>Výpočtová technika</t>
  </si>
  <si>
    <t>Telekomunikačná technika</t>
  </si>
  <si>
    <t>Prevádzkové stroje,prístroje,zariadenia,technika</t>
  </si>
  <si>
    <t>Špeciálne stroje, prístroje a zariadenia</t>
  </si>
  <si>
    <t>Všeobecný materiál</t>
  </si>
  <si>
    <t>Softvare a licencie</t>
  </si>
  <si>
    <t>Knihy, časopisy a noviny</t>
  </si>
  <si>
    <t>Reprezentačné</t>
  </si>
  <si>
    <t>Licencia - autorské práva</t>
  </si>
  <si>
    <t xml:space="preserve">Palivo,oleje,mazivá,špeciálne kvapaliny </t>
  </si>
  <si>
    <t>Servis,údržba,opravy a výdavky s tým spojené</t>
  </si>
  <si>
    <t>Poistenie (povinné+havarijné)</t>
  </si>
  <si>
    <t>Prepravné a prenájom vozidiel</t>
  </si>
  <si>
    <t xml:space="preserve">Karty,známky,poplatky </t>
  </si>
  <si>
    <t>Údržba interierového vybavenia-nábytku</t>
  </si>
  <si>
    <t>Pracovný odev, obuv a pracovné pomôcky(vodič)</t>
  </si>
  <si>
    <t>Údržba výpočtovej techniky vrátane softvéru</t>
  </si>
  <si>
    <t>Údržba telekomunikačnej techniky</t>
  </si>
  <si>
    <t>Údržba prevádzkových strojov,prístrojov a zariadení</t>
  </si>
  <si>
    <t>Údržba budov</t>
  </si>
  <si>
    <t>Údržba siganlizačnej techniky</t>
  </si>
  <si>
    <t>Údržba budov - klimatizácia server</t>
  </si>
  <si>
    <t>Nájomné (klub dôchodcov, pozemky LESY SR,SPF)</t>
  </si>
  <si>
    <t>Nájomné rohožiek a kop.strojov</t>
  </si>
  <si>
    <t>Nájomné na program dražieb</t>
  </si>
  <si>
    <t>Školenia,kurzy,semináre</t>
  </si>
  <si>
    <t>Konkurzy a súťaže</t>
  </si>
  <si>
    <t>Propagácia a reklama,web.stránka</t>
  </si>
  <si>
    <t>Všeobecné služby</t>
  </si>
  <si>
    <t>Súd. poplatky pri súd. spore poz. MŠ Bernolákova</t>
  </si>
  <si>
    <t>Súd. poplatky pri súdnom spore Stavebný podnik, s.r.o.</t>
  </si>
  <si>
    <t>Právne služby pri súdnom spore so SP, s.r.o.</t>
  </si>
  <si>
    <r>
      <t>Špeciálne služby</t>
    </r>
    <r>
      <rPr>
        <sz val="11"/>
        <color indexed="8"/>
        <rFont val="Arial Narrow"/>
        <family val="2"/>
        <charset val="238"/>
      </rPr>
      <t>(znalec.posudky)</t>
    </r>
  </si>
  <si>
    <t>Špeciálne služby(znalec.posudky)</t>
  </si>
  <si>
    <t>Náhrady (preventívne prehliadky)</t>
  </si>
  <si>
    <t>Štúdie,expertízy,posudky</t>
  </si>
  <si>
    <t>Poplatky,odvody,dane,clá</t>
  </si>
  <si>
    <t>Stravovanie</t>
  </si>
  <si>
    <t>Poistné (majetok,poist. zodpovednosti)</t>
  </si>
  <si>
    <t>Prídel do sociálneho fondu</t>
  </si>
  <si>
    <t>Kolky</t>
  </si>
  <si>
    <t>Odmeny a príspevky (poslanci,komisie)</t>
  </si>
  <si>
    <t>Odmeny na základe dohôd o vykonaní práce</t>
  </si>
  <si>
    <t>Pokuty a penále - sankčné úroky zo súd.sporu so SP</t>
  </si>
  <si>
    <t>Daň z príjmu</t>
  </si>
  <si>
    <t>Dane a miestne poplatky</t>
  </si>
  <si>
    <t>Reprezentačné výdavky</t>
  </si>
  <si>
    <t>Bežné transfery</t>
  </si>
  <si>
    <t>Príspevok mesta na spoločný úrad</t>
  </si>
  <si>
    <t>Náhrady príjmu za nemoc</t>
  </si>
  <si>
    <t>Odchodné</t>
  </si>
  <si>
    <t>01 1 1</t>
  </si>
  <si>
    <t>Stavebný úrad</t>
  </si>
  <si>
    <t>Mzdy,platy a ost. osob. vyrovnania</t>
  </si>
  <si>
    <t>Ostatné výdavky na činnosť</t>
  </si>
  <si>
    <t>01 1 1 6</t>
  </si>
  <si>
    <t>Obce</t>
  </si>
  <si>
    <t>Evidencia obyvateľstva - dotácie</t>
  </si>
  <si>
    <t>01 1 2</t>
  </si>
  <si>
    <t>Finančná a rozpočtová oblasť</t>
  </si>
  <si>
    <t>Auditorské služby</t>
  </si>
  <si>
    <t>Poplatky banke</t>
  </si>
  <si>
    <t>Daň zrážkou banka</t>
  </si>
  <si>
    <t>01 1 3</t>
  </si>
  <si>
    <t>Matričný úrad</t>
  </si>
  <si>
    <t xml:space="preserve">Mzdy,platy a ost.osob.vyrovnania </t>
  </si>
  <si>
    <t xml:space="preserve">01 6 0 </t>
  </si>
  <si>
    <t>Voľby a sčítanie obyvateľov</t>
  </si>
  <si>
    <t>01 7 0</t>
  </si>
  <si>
    <t>Transakcie verejného dlhu</t>
  </si>
  <si>
    <t>65xxxx</t>
  </si>
  <si>
    <t>Úroky z úveru Dom seniorov</t>
  </si>
  <si>
    <t>Úroky z úveru -16b.j.Komenského II.etapa</t>
  </si>
  <si>
    <t>03 1 0</t>
  </si>
  <si>
    <t>Policajné služby</t>
  </si>
  <si>
    <t>Splácanie úrokov</t>
  </si>
  <si>
    <t>z toho výdavky na činnosť MsP spolu</t>
  </si>
  <si>
    <t>Mzdy, platy a ostatné osobné vyrovnania</t>
  </si>
  <si>
    <t>64xxxx</t>
  </si>
  <si>
    <t>Členské príspevky</t>
  </si>
  <si>
    <t>Chránená dielňa</t>
  </si>
  <si>
    <t>Transfery jednotlivcom (nemoc.dávky)</t>
  </si>
  <si>
    <t>03 2 0</t>
  </si>
  <si>
    <t>Požiarna ochrana</t>
  </si>
  <si>
    <t>04 5 1</t>
  </si>
  <si>
    <t>Cestná doprava</t>
  </si>
  <si>
    <t>6xxxxxx</t>
  </si>
  <si>
    <t>ŠSÚ pre miestne komunikácie</t>
  </si>
  <si>
    <t>Transfer pre TS pre dopravu</t>
  </si>
  <si>
    <t>Oprava ul.pri tlačiarni Kubík po križovatku</t>
  </si>
  <si>
    <t>05 1 0</t>
  </si>
  <si>
    <t>Nakladanie s odpadmi</t>
  </si>
  <si>
    <t>Triedenie odpadu-nákup vriec</t>
  </si>
  <si>
    <t>Monitorovacia správa na skládku odpadu a Zberný dvor</t>
  </si>
  <si>
    <t>Monitorovacia správa -servisné prehliadky strojov</t>
  </si>
  <si>
    <t>Poistné-Zberný dvor</t>
  </si>
  <si>
    <t>Transfer TS - podpora a rozvoj separovaného zberu</t>
  </si>
  <si>
    <t>Transfer TS - čistenie MK,ver.priest.</t>
  </si>
  <si>
    <t>Transfer TS - služby za uloženie a likvidáciu odpadu</t>
  </si>
  <si>
    <t>05.6.0.</t>
  </si>
  <si>
    <t>Starostlivosť o životné prostredie</t>
  </si>
  <si>
    <t>6xxxxx</t>
  </si>
  <si>
    <t>Prenesený výkon životné prostredie</t>
  </si>
  <si>
    <t>06.1.0</t>
  </si>
  <si>
    <t>Štátny fond rozvoja bývania</t>
  </si>
  <si>
    <t>ŠFRB mzdy</t>
  </si>
  <si>
    <r>
      <t>T</t>
    </r>
    <r>
      <rPr>
        <sz val="11"/>
        <color indexed="8"/>
        <rFont val="Arial Narrow"/>
        <family val="2"/>
        <charset val="238"/>
      </rPr>
      <t>ransfer TS - výrub stromov a drevín</t>
    </r>
  </si>
  <si>
    <t>ŠFRB fondy</t>
  </si>
  <si>
    <t>Tovary a služby správa bytov Bytovým podnikom</t>
  </si>
  <si>
    <t>06.2.0.</t>
  </si>
  <si>
    <t>Rozvoj obcí</t>
  </si>
  <si>
    <t>VPP mzdy</t>
  </si>
  <si>
    <t>VPP fondy</t>
  </si>
  <si>
    <t>VPP tovary a služby</t>
  </si>
  <si>
    <t>Oprava ihriska s um. trávou v spr. MŠK vysyp. granulátu</t>
  </si>
  <si>
    <t>Oprava ihriska pri saleziánoch</t>
  </si>
  <si>
    <t>Pozemkové úpravy Čerchle, Vojenské</t>
  </si>
  <si>
    <t>Právne služby</t>
  </si>
  <si>
    <t>Geometrické zameranie amfiteátra na Nábreží</t>
  </si>
  <si>
    <t>Oprava ihriska s umelou trávou v správe MŠK vysypanie granulátu</t>
  </si>
  <si>
    <t>Monit. správy - Revitalizácia verej.priestr.-Nábrežie</t>
  </si>
  <si>
    <t>Stravovanie VPP</t>
  </si>
  <si>
    <t>Poistné</t>
  </si>
  <si>
    <t>Transfer TS - rozvoj obcí</t>
  </si>
  <si>
    <t>Transfer TS -oprava kovových schodov na ul. Slnečná</t>
  </si>
  <si>
    <t>Transfer TS-údržba verejnej zelene,detských ihrísk</t>
  </si>
  <si>
    <t>Odstránenie havar. stavu kanalizácie ul. Komenského</t>
  </si>
  <si>
    <t>Vypracovanie posúdenia stability územia pod ZŠ Brehy</t>
  </si>
  <si>
    <t>Projekt prepojovacej chodby ZŠ Komenského</t>
  </si>
  <si>
    <t>Projekt kanalizácie a vodovodu ul. Poľanová dl.150m</t>
  </si>
  <si>
    <t>Projekt kanalizácie a vodovodu časť ul. Lazová</t>
  </si>
  <si>
    <t>Odstránenie havarijného stavu kanalizácie ul. Komenského</t>
  </si>
  <si>
    <t>Propagácia a reklama</t>
  </si>
  <si>
    <t>06.4.0.</t>
  </si>
  <si>
    <t>Verejné osvetlenie</t>
  </si>
  <si>
    <t>EE verejné osvetlenie</t>
  </si>
  <si>
    <t>Projekt kanalizácie a vodovodu časť ul. Kvetná a Borinova</t>
  </si>
  <si>
    <t>Vodné, stočné námestie</t>
  </si>
  <si>
    <t>Prekládka stĺpov na ul. Polom</t>
  </si>
  <si>
    <t>Monitorovacia správa na Verejné osvetlenie - EU</t>
  </si>
  <si>
    <t>Transfer TS - údržba verejného osvetlenia</t>
  </si>
  <si>
    <t>06.6.0.</t>
  </si>
  <si>
    <t>Bývanie a obč. vyb. inde neklasifikovaná</t>
  </si>
  <si>
    <t>Verejné WC el.energia</t>
  </si>
  <si>
    <t>Verejné WC vodné,stočné</t>
  </si>
  <si>
    <t>08.1.0.</t>
  </si>
  <si>
    <t>Rekreačné a športové služby</t>
  </si>
  <si>
    <t>Mestský športový klub Námestovo</t>
  </si>
  <si>
    <t>Telovýchovná jednota Oravan Námestovo</t>
  </si>
  <si>
    <t>;</t>
  </si>
  <si>
    <t>Klub Biela Orava</t>
  </si>
  <si>
    <t>Yacht Club H20 Centrum Námestovo</t>
  </si>
  <si>
    <t>Námestovský klub slovenských turistov</t>
  </si>
  <si>
    <t>08.2.0.</t>
  </si>
  <si>
    <t>Kultúrne služby</t>
  </si>
  <si>
    <t>Príspevok vo výške inkasovaného nájmu</t>
  </si>
  <si>
    <t>Príspevok DKN</t>
  </si>
  <si>
    <t>Údržba budovy DKN</t>
  </si>
  <si>
    <t>08.3.0.</t>
  </si>
  <si>
    <t>Vysielacie vydavateľské služby</t>
  </si>
  <si>
    <t>Transfer TS - údržba miestneho rozhlasu</t>
  </si>
  <si>
    <t>08.4.0.</t>
  </si>
  <si>
    <t>Náboženské a iné spoločenské služby</t>
  </si>
  <si>
    <t>Cintorín elektrika, voda</t>
  </si>
  <si>
    <t xml:space="preserve">Kultúrne,spoločenské a vzdelávacie aktivity mesta </t>
  </si>
  <si>
    <t>Kultúrne akcie mesta -MAPOZ</t>
  </si>
  <si>
    <t>Kráľ Magurky</t>
  </si>
  <si>
    <t>Obradná miestnosť-klávesové nástroje</t>
  </si>
  <si>
    <t>Vyhlásenie - športovec roka</t>
  </si>
  <si>
    <t>Údržba Domu smútku (katafalk)</t>
  </si>
  <si>
    <t>Príspevok Námestovsky anjel n.f - aktivity dôchodcov MO Jednoty dôchodcov a  Katolíckej jednoty Námestovo</t>
  </si>
  <si>
    <t>Príspevok-Rodinné centrum Drobček</t>
  </si>
  <si>
    <t>Príspevok TS - oprava plota pri cintoríne</t>
  </si>
  <si>
    <t>Príspevok TS - oprava chodníka</t>
  </si>
  <si>
    <t>Príspevok TS - maľovanie kaplnky, sanácia kaplnky</t>
  </si>
  <si>
    <t>Členské - Združenie Babia hora</t>
  </si>
  <si>
    <t>Členské ZMOS</t>
  </si>
  <si>
    <t>Členské ZMOBO</t>
  </si>
  <si>
    <t>Členské RVC Martin</t>
  </si>
  <si>
    <t>Členské agentúra SEVER</t>
  </si>
  <si>
    <t>Príspevok TS - maľovanie kaplnky</t>
  </si>
  <si>
    <t>Členské Združenie región Beskydy</t>
  </si>
  <si>
    <t>Členské komunálne asociácie</t>
  </si>
  <si>
    <t>Granty na spolufinancovanie projektov</t>
  </si>
  <si>
    <t>Projekt - IQ olympiáda /ZŠ Komenského/</t>
  </si>
  <si>
    <t>CVČ Maják- Projekt Orava má talent</t>
  </si>
  <si>
    <t>CVČ Maják - Projekt Piráti z Or. priehrady /Deň detí/</t>
  </si>
  <si>
    <t>Domka -projekt Hry PGSI 2014</t>
  </si>
  <si>
    <t>Príspevok-Ideálna mládežnícka aktivita</t>
  </si>
  <si>
    <t>Príspevok na knižnú publikáciu "Vojna je vojna"</t>
  </si>
  <si>
    <t>Príspevok naspolufinancovanie - K&amp;F PROJEKT</t>
  </si>
  <si>
    <t>Príspevok -ZO-SZTP</t>
  </si>
  <si>
    <t>Príspevok-Rodičovské združenie Brehy</t>
  </si>
  <si>
    <t>Príspevok-Spojme sa pre Oravu</t>
  </si>
  <si>
    <t>09.1.1</t>
  </si>
  <si>
    <t>Školský úrad</t>
  </si>
  <si>
    <t>Mzdy,platy a ost. osobné vyrovnania</t>
  </si>
  <si>
    <t>09.1.1.</t>
  </si>
  <si>
    <t>Predškolská výchova - MŠ</t>
  </si>
  <si>
    <t>Príspevok OZ Detské centrum Rozprávkovo</t>
  </si>
  <si>
    <t>Monitorovacia správa pre MŠ Bernolákova a Veterná</t>
  </si>
  <si>
    <t>Dotácia na výchovu a vzdelávanie MŠ posledný ročník</t>
  </si>
  <si>
    <t>Oprava a údržba vstupu do MŠ Brehy-</t>
  </si>
  <si>
    <t>doplnenie a vymaľovanie plechov , doplnenie skla-lexan</t>
  </si>
  <si>
    <t>výmena dverí,elektroinštalácia svietidiel (TS  NO)</t>
  </si>
  <si>
    <t xml:space="preserve">Údržba školských budov  </t>
  </si>
  <si>
    <t>Nemocenské dávky</t>
  </si>
  <si>
    <t>09.1.2.</t>
  </si>
  <si>
    <t>Základné vzdelanie</t>
  </si>
  <si>
    <t>ZŠ Komenského - presené kompetencie(bez RK)</t>
  </si>
  <si>
    <t>5%-né navýšenie platov</t>
  </si>
  <si>
    <t>Transfer na sociálne znevýhodn. -SZP (bez RK)</t>
  </si>
  <si>
    <t>Transfer učebné pomôcky(bez RK)</t>
  </si>
  <si>
    <t>Transfer dopravné(bez RK)</t>
  </si>
  <si>
    <t>Transfer vzdelávacie poukazy(bez RK)</t>
  </si>
  <si>
    <t>Školský klub(bez RK)</t>
  </si>
  <si>
    <t>ZŠS pri ZŠ Komenského(bez RK)</t>
  </si>
  <si>
    <t>Príspevok na plavecký výcvik(bez RK)</t>
  </si>
  <si>
    <t xml:space="preserve">Príspevok na údržbu ihriska </t>
  </si>
  <si>
    <t>Dotácia na BU (príjmy z prenájmu)bez RK</t>
  </si>
  <si>
    <t>Zriadenie športovej triedy (bez RK)</t>
  </si>
  <si>
    <t>Príspevok na materiálové vybavenie telocvične ( bez RK)</t>
  </si>
  <si>
    <t>Projekt - IQ olympiáda /bez RK/</t>
  </si>
  <si>
    <t>Vrátka dopravného do ŠR /RK/</t>
  </si>
  <si>
    <t>Dotácia na učebnice /bez RK/</t>
  </si>
  <si>
    <t>ZŠ telocvičňa /RK/</t>
  </si>
  <si>
    <t>Na odchodné (bez RK)</t>
  </si>
  <si>
    <t>Monitorovacia správa -EU /RK/</t>
  </si>
  <si>
    <t>ZŠ Brehy -prenesené kompetencie (bez RK)</t>
  </si>
  <si>
    <t>Dotácia na sociálne znevýhodn. (SZP)(bez RK)</t>
  </si>
  <si>
    <t>Dotácia učebné pomôcky (bez RK)</t>
  </si>
  <si>
    <t>Dotácia vzdelávacie poukazy</t>
  </si>
  <si>
    <t>Školský klub</t>
  </si>
  <si>
    <t>ZŠS pri ZŠ Brehy</t>
  </si>
  <si>
    <t>Príspevok na plavecký výcvik (bez RK)</t>
  </si>
  <si>
    <t>Príspevok na údržbu ihriska</t>
  </si>
  <si>
    <t>Monitorovacia správa -EU/RK/</t>
  </si>
  <si>
    <t>Údržba školských budov /bez RK/</t>
  </si>
  <si>
    <t>635xxx</t>
  </si>
  <si>
    <t>Výmena strešnej krytiny pre ZŠ Slnečná-havárijná situácia</t>
  </si>
  <si>
    <t>Cirkevná základná škola</t>
  </si>
  <si>
    <t>09.1.2.1.</t>
  </si>
  <si>
    <t>Príspevok na lyžiarsky výcvik, na plavecký výcvik /s RK/</t>
  </si>
  <si>
    <t>Údržba budovy CZŠ (TS  NO)</t>
  </si>
  <si>
    <t>Základná umelecká škola</t>
  </si>
  <si>
    <t>09.5.0.1.</t>
  </si>
  <si>
    <t>Príspevok na činnosť ZUŠ Ignáca Kolčáka (bez RK)</t>
  </si>
  <si>
    <t>ZUŠ Ignáca Kolčáka - 5%-né navýšenie platov</t>
  </si>
  <si>
    <t xml:space="preserve">Údržba budovy ZUŠ  I.Kolčáka </t>
  </si>
  <si>
    <t>Transfer Súkromná ZUŠ Fernezová /s RK/</t>
  </si>
  <si>
    <t>Súkromná ZUŠ Fernezová - 5%-né navýšenie platov</t>
  </si>
  <si>
    <t>Transfer Súkromná ZUŠ Babuliaková s/RK/</t>
  </si>
  <si>
    <t>Súkromná ZUŠ Babuliaková - 5%-né navýšenie platov</t>
  </si>
  <si>
    <t>ŠKD + Cirkevná ZŠ</t>
  </si>
  <si>
    <t>Školský klub pri Cirkevnej základnej škole /sRK/</t>
  </si>
  <si>
    <t>Centrum voľného času Maják (bez RK)</t>
  </si>
  <si>
    <t>Transfer na činnosť</t>
  </si>
  <si>
    <t>09.5.0.2.</t>
  </si>
  <si>
    <t>Transfer od subjektov verejnej správy</t>
  </si>
  <si>
    <t>Transfer vzdelávacie poukazy</t>
  </si>
  <si>
    <t>Vedľajšie služby v školstve</t>
  </si>
  <si>
    <t>Centrum špeciálno -pedagogického poradenstva ICM Orava</t>
  </si>
  <si>
    <t>09 6 0</t>
  </si>
  <si>
    <t>Centrum špeciálno -pedagogického poradenstvaFonema</t>
  </si>
  <si>
    <t>Sociálne zabezpečenie</t>
  </si>
  <si>
    <t>Ďalšie soc.služby - opatrovateľská služba</t>
  </si>
  <si>
    <t>10.</t>
  </si>
  <si>
    <t>Mzdy,platy a ost.vyrovnania</t>
  </si>
  <si>
    <t>Domov seniorov - EU</t>
  </si>
  <si>
    <t>Poistené a príspevky do fondov</t>
  </si>
  <si>
    <t>Denný stacionár-odvod nevyč.prostriedkov</t>
  </si>
  <si>
    <t>Príspevok na činnosť pre Centrum sociálnych služieb</t>
  </si>
  <si>
    <t>Dotácia -denný stacionár</t>
  </si>
  <si>
    <t>MsU- opatrovateľky</t>
  </si>
  <si>
    <t>Transfer pre CSS - relaxačné pomôcky</t>
  </si>
  <si>
    <t>Vrátenie nevyčerpanej dotácie CSS a nocľaháreň</t>
  </si>
  <si>
    <t xml:space="preserve">Odvod nevyčerpanej dotácie ŠR </t>
  </si>
  <si>
    <t xml:space="preserve">Ďalšie soc.služby - rodina a deti </t>
  </si>
  <si>
    <t>10.4.0.</t>
  </si>
  <si>
    <t>Rodinné prídavky - záškoláctvo</t>
  </si>
  <si>
    <t>Jednorázová dávka sociálnej pomoci</t>
  </si>
  <si>
    <t>Sociálna pomoc občanom v hmotnej a soc. núdzi</t>
  </si>
  <si>
    <t>10.7.0.</t>
  </si>
  <si>
    <t>Pochovávanie na trovy obce</t>
  </si>
  <si>
    <t>Stravovanie deti v hmot. núdzi ŠŠI</t>
  </si>
  <si>
    <t>Stravovanie deti v hmot. núdzi ZŠ Komenského</t>
  </si>
  <si>
    <t>Stravovanie deti v hmotnej núdzi ZŠ Brehy -stravné</t>
  </si>
  <si>
    <t>Nocľaháreň - odvod nevyč. Prostriedkov</t>
  </si>
  <si>
    <t>Zúčtovanie dotácie pre nocľaháreň</t>
  </si>
  <si>
    <t xml:space="preserve">Vrátky- nevyčerpaná dotácia r.2012 nocľaháreň </t>
  </si>
  <si>
    <t>MŠ učebné pomôcky</t>
  </si>
  <si>
    <t>SŠI - učebné pomôcky</t>
  </si>
  <si>
    <t>Dotácia vrátené stravné do ŠR</t>
  </si>
  <si>
    <t>Dávky v HN</t>
  </si>
  <si>
    <t>Bežné výdavky spolu:</t>
  </si>
  <si>
    <t>Kapitálové výdavky:</t>
  </si>
  <si>
    <t>01.1.1.6.</t>
  </si>
  <si>
    <t>Výdavky Mestského úradu</t>
  </si>
  <si>
    <t>Výťah v budove Mestského úradu</t>
  </si>
  <si>
    <t>Nákup pozemkov</t>
  </si>
  <si>
    <t>71xxxx</t>
  </si>
  <si>
    <t>Zateplenie budovy MsÚ</t>
  </si>
  <si>
    <t>03.1.0.</t>
  </si>
  <si>
    <t>Osobné motorové vozidlo pre MsP</t>
  </si>
  <si>
    <t>Karanténna stanica pre psov</t>
  </si>
  <si>
    <t>Kamerový systém ZŠ Slnečná</t>
  </si>
  <si>
    <t>03.2.</t>
  </si>
  <si>
    <t>Nákup MV- Tatra 148</t>
  </si>
  <si>
    <t>04.5.1</t>
  </si>
  <si>
    <t>Doprava</t>
  </si>
  <si>
    <t>Náučný chodník 2,5x2100 so spevneným povrchom</t>
  </si>
  <si>
    <t>Rekonštrukcia MK-ul.Lazová, Kliňanská cesta</t>
  </si>
  <si>
    <t>Vyštrkovanie ul. časť Poľanová -dl 150m</t>
  </si>
  <si>
    <t>Rekonštrukcie miestných komunikácií</t>
  </si>
  <si>
    <t>Rekonštrukcia ul.1. mája / dl.150 m a š. 6,3 m bez chodník./</t>
  </si>
  <si>
    <t>Prepojenie parkoviska s cestou 1/78</t>
  </si>
  <si>
    <t>Rekonštrukcia ul.M.Urbana (2350m2)chodník-dlažba</t>
  </si>
  <si>
    <t>Rekonštrukcia ul.Mlynská a Sládkovičova</t>
  </si>
  <si>
    <t>Rekonštrukcia chodníka ul.Cyrila a Metoda</t>
  </si>
  <si>
    <t>Rekonštrukcia ul.ČK, chodník zámkova dlažba</t>
  </si>
  <si>
    <t>Rekonštrukcia chodníkov ul. Slanická a Ružová</t>
  </si>
  <si>
    <t>Komunikácia ul.Brezová 110 m š.4 m(pred Uhliarikom)</t>
  </si>
  <si>
    <t>Rekonštrukcia ul.Slanická , chod. pred RD s.č.969</t>
  </si>
  <si>
    <t>Rekonštrukcia ul. Štefánikova /dl.260 , š. 6 x 2x1,5 chodník/</t>
  </si>
  <si>
    <t>Rekonštrukcia ul. Veterná</t>
  </si>
  <si>
    <t xml:space="preserve">Rekonštrukcia Ul. Ružová </t>
  </si>
  <si>
    <t>Rekonštrukcia Ul. Komenského - rekonštrukcia</t>
  </si>
  <si>
    <t>Rekonštrukcia ul. Slanická</t>
  </si>
  <si>
    <t xml:space="preserve">Rekonštrukcia Ul. Hviezdoslavova </t>
  </si>
  <si>
    <t xml:space="preserve">Vyštrkovanie + asf.úprava Ul. Strojárenská </t>
  </si>
  <si>
    <t>Rekonštrukcia chodníkov ul. Slanická a Ružová-</t>
  </si>
  <si>
    <t>navýšenie na obrubníky (DÚ,Sevak)</t>
  </si>
  <si>
    <t>navýšenie na chodníky (DÚ,Sevak)</t>
  </si>
  <si>
    <t>Rekonštrukcia ul.Polom-vpuste,revíz.šachty/2850m2/</t>
  </si>
  <si>
    <t xml:space="preserve">Asfalt.úprava ul.Ružová-úsek za pekárňou Jackulík </t>
  </si>
  <si>
    <t>od križovatky po koniec slepej ulice</t>
  </si>
  <si>
    <t>Bývanie a občianská vybavenosť</t>
  </si>
  <si>
    <t>Občianská vybavenosť BD Komenského</t>
  </si>
  <si>
    <t>7xxxxx</t>
  </si>
  <si>
    <t xml:space="preserve">Pripravované kapitálové výdavky </t>
  </si>
  <si>
    <t>Územný plán Mesta Námestovo</t>
  </si>
  <si>
    <t>Doplnok k územnému plánu</t>
  </si>
  <si>
    <t xml:space="preserve">Rekonštrukcia ihriska pri ZŠ Komenského </t>
  </si>
  <si>
    <t>Zhodnotenie viacúčelového ihriska Brehy pri saleziánoch</t>
  </si>
  <si>
    <t>Rekonštrukcia kovových schodov na ulici Slnečná</t>
  </si>
  <si>
    <t>Skate park - dobudovanie</t>
  </si>
  <si>
    <t>Vybudovanie street workout</t>
  </si>
  <si>
    <t>Splášková kanalizácia Okružná-stavebné povolenie</t>
  </si>
  <si>
    <t>Splášková kanalizácia Okružná-vecné bremeno</t>
  </si>
  <si>
    <t>Projekty na kanalizáciu a vodu -ul.Strojárenska v dl.62m</t>
  </si>
  <si>
    <t>Prístav Námestovo</t>
  </si>
  <si>
    <t>Ulica Veterná -pozdlžné parkoviska</t>
  </si>
  <si>
    <t>Ulica Slnečná163,164,165-parkovacie plochy</t>
  </si>
  <si>
    <t>Projekty na cykloturistický chodník</t>
  </si>
  <si>
    <t>Projekty na kanalizáciu a vodu -ul.Brezová v dl.101m</t>
  </si>
  <si>
    <t>Ulica Brezová 110 m -kanalizácia</t>
  </si>
  <si>
    <t xml:space="preserve">Ulica Brezová - vodovod </t>
  </si>
  <si>
    <t>DSS  podhľad</t>
  </si>
  <si>
    <t xml:space="preserve">DSS požiarny vodovod, </t>
  </si>
  <si>
    <t>Obstaranie územného plánu</t>
  </si>
  <si>
    <t>Účelové prostriedky /p.Labaj/-územný plán</t>
  </si>
  <si>
    <t>Vyplatenie spoluvlastníckeho podielu k pozemku</t>
  </si>
  <si>
    <t>podľa Uznesenia č.12/2009 zo dňa 23.2.2009 /MsÚ</t>
  </si>
  <si>
    <t>Projektová dokumentácia-kanalizáciu IBV Vojenské</t>
  </si>
  <si>
    <t>Projektová dokumentácia-zateplenie budovy MsÚ</t>
  </si>
  <si>
    <t>Rozšírenie verej.kanalizácie 11m-ul.Komemského</t>
  </si>
  <si>
    <t>Vybudovanie detského ihriska (Blue Sky)</t>
  </si>
  <si>
    <t>72xxxx</t>
  </si>
  <si>
    <t>Transfer pre TS na nákup vyklápača do 3,5t</t>
  </si>
  <si>
    <t>Transfer pre TS na nákup žiariča na vysprávku kom.</t>
  </si>
  <si>
    <t>Transfer pre TS na nákup  prípojného vozidla nad 3,5t</t>
  </si>
  <si>
    <t>Transfer pre TS na nákup  špeciálneho automobilu</t>
  </si>
  <si>
    <t xml:space="preserve">Štúdia riešenia prepojenia úseku mosta medzi </t>
  </si>
  <si>
    <t>Námestovo-Slanická osada</t>
  </si>
  <si>
    <t>Zastavacia štúdia v lokalite Slanica -Zubrohlava</t>
  </si>
  <si>
    <t>Technická vybavenosť kanal, vodovod,cesta</t>
  </si>
  <si>
    <t>Rekonštrukcia verejného osvetlenia</t>
  </si>
  <si>
    <t>06. 4. 0</t>
  </si>
  <si>
    <t>VO-Šípová, Strojárenska, Lesná</t>
  </si>
  <si>
    <t>Transfer DKN-na digitalizáciu kina</t>
  </si>
  <si>
    <t>08.2.0</t>
  </si>
  <si>
    <t>Dom kultúry-oprava strechy</t>
  </si>
  <si>
    <t>Rekonštrukcia strechy DKN</t>
  </si>
  <si>
    <t>Projekt ZŠ Komenského-rekonštrukcia telocvične</t>
  </si>
  <si>
    <t>ZŠ Komenského-rekonštrukcia telocvične ŠR</t>
  </si>
  <si>
    <t>Rekonštrukcia nádvoria ZŠ Komneského+CVČ-vyasfalt.</t>
  </si>
  <si>
    <t>Rekonštrukcia strechy CVČ-ZŠ Komenského</t>
  </si>
  <si>
    <t xml:space="preserve">Spojovacia chodba ZŠ Komenského s telocvičnou ZŠ </t>
  </si>
  <si>
    <t>Nákup MV pre opatrovateľskú službu-ŠR</t>
  </si>
  <si>
    <t>Dom pre seniorov-EÚ fondy</t>
  </si>
  <si>
    <t>10.2.0</t>
  </si>
  <si>
    <t>Ďalšie soc.služby-opatrovateľská služba</t>
  </si>
  <si>
    <t>Dom pre seniorov-vlastné/5%spoluúčasť,plyn,terén.úpravy/</t>
  </si>
  <si>
    <t>Nákup MV pre opatrovateľskú službu-vlastné</t>
  </si>
  <si>
    <t>Stavebnotechnický dozor-Dom pre seniorov</t>
  </si>
  <si>
    <t xml:space="preserve">Príspevok pre CSS-mobil.zdvihák na prepravu,ohrev.vozík </t>
  </si>
  <si>
    <t>na prepravu jedál</t>
  </si>
  <si>
    <t>Vybudovanie oplotenia a chodníka v areáli CSS</t>
  </si>
  <si>
    <t>Kapitálové výdavky spolu</t>
  </si>
  <si>
    <t>Príjmy bežného rozpočtu:</t>
  </si>
  <si>
    <t>Príjmy kapitálového rozpočtu:</t>
  </si>
  <si>
    <t>Výdavky bežného rozpočtu:</t>
  </si>
  <si>
    <t>Plnenie rozpočtového hospodárenia:</t>
  </si>
  <si>
    <t>Výdavky kapitálového rozpočtu:</t>
  </si>
  <si>
    <t>Výsledok rozpočtového hospodárenia</t>
  </si>
  <si>
    <t>Zostatok nevyč. prostriedkov-Denný stacionár</t>
  </si>
  <si>
    <t>Zostatok nevyč.prostriedkov-Nocľaháreň</t>
  </si>
  <si>
    <t>Finančné operácie príjmové:</t>
  </si>
  <si>
    <t xml:space="preserve">RP záškoláctvo nevyčerpaná dotácia </t>
  </si>
  <si>
    <t>Zostatok finančných prostriedkov z predchádza. rokov</t>
  </si>
  <si>
    <t>Prevod z rezervného fondu</t>
  </si>
  <si>
    <t>Bankové úvery-Dom pre seniorov</t>
  </si>
  <si>
    <t>Finančné operácie príjmové spolu</t>
  </si>
  <si>
    <t>Nevyčerpaná dot.na výmenu streš. krytiny pre ZŠ Slnečná</t>
  </si>
  <si>
    <t>Splácanie pôžičky za osobné motor.vozidlo pre MsÚ</t>
  </si>
  <si>
    <t>Splácanie úveru-Dom pre seniorov</t>
  </si>
  <si>
    <t>Splácanie úveru - 16 b.j. Komenského II. etapa</t>
  </si>
  <si>
    <t>Finančné operácie výdavkové spolu</t>
  </si>
  <si>
    <t>Finančné operácie výdavkové:</t>
  </si>
  <si>
    <t>Rekapitulácia:</t>
  </si>
  <si>
    <t>Bežné príjmy</t>
  </si>
  <si>
    <t>Kapitálové príjmy</t>
  </si>
  <si>
    <t>Finančné operácie príjmové</t>
  </si>
  <si>
    <t>Rozpočtové príjmy spolu</t>
  </si>
  <si>
    <t>Kapitálové výdavky</t>
  </si>
  <si>
    <t>Finančné operácie výdavkové</t>
  </si>
  <si>
    <t>Rozpočtové výdavky spolu</t>
  </si>
  <si>
    <t>Hospodárenie celkom</t>
  </si>
  <si>
    <t>Schválený MsZ 09.12.2015</t>
  </si>
  <si>
    <t>Ing. Ján Kadera</t>
  </si>
  <si>
    <t>primátor mesta</t>
  </si>
  <si>
    <t>Transfer TS-výrub stromov a drevín /CHKO/</t>
  </si>
  <si>
    <t>Príspevok Námestovsky anjel n.f - aktivity dôchodcov MO JD a  KJ Námestovo</t>
  </si>
  <si>
    <t>MsÚ -opatrovateľky</t>
  </si>
  <si>
    <t>Centrum špeciálno -pedagogického poradenstva Fonema</t>
  </si>
  <si>
    <t>51xxxx</t>
  </si>
  <si>
    <t>81xxxx</t>
  </si>
  <si>
    <t>Členské ZMOS - e-government</t>
  </si>
  <si>
    <t>Úprava lagúny na Nábreži Oravskej priehrady</t>
  </si>
  <si>
    <t xml:space="preserve">                                Návrh rozpočtu mesta Námestovo na roky  2016-2018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</si>
</sst>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color indexed="30"/>
      <name val="Arial Narrow"/>
      <family val="2"/>
      <charset val="238"/>
    </font>
    <font>
      <b/>
      <u/>
      <sz val="11"/>
      <color indexed="8"/>
      <name val="Arial Narrow"/>
      <family val="2"/>
      <charset val="238"/>
    </font>
    <font>
      <b/>
      <u/>
      <sz val="11"/>
      <color indexed="8"/>
      <name val="Arial Narrow"/>
      <family val="2"/>
      <charset val="238"/>
    </font>
    <font>
      <b/>
      <i/>
      <sz val="11"/>
      <color indexed="8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sz val="14"/>
      <color indexed="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 applyBorder="1"/>
    <xf numFmtId="0" fontId="2" fillId="3" borderId="0" xfId="0" applyFont="1" applyFill="1" applyBorder="1"/>
    <xf numFmtId="0" fontId="2" fillId="4" borderId="0" xfId="0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1" fontId="4" fillId="4" borderId="1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" fontId="7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4" fillId="0" borderId="1" xfId="0" applyFont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1" fontId="2" fillId="2" borderId="1" xfId="0" applyNumberFormat="1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1" fontId="2" fillId="4" borderId="1" xfId="0" applyNumberFormat="1" applyFont="1" applyFill="1" applyBorder="1"/>
    <xf numFmtId="0" fontId="7" fillId="2" borderId="1" xfId="0" applyFont="1" applyFill="1" applyBorder="1" applyAlignment="1">
      <alignment wrapText="1"/>
    </xf>
    <xf numFmtId="1" fontId="2" fillId="0" borderId="1" xfId="0" applyNumberFormat="1" applyFont="1" applyBorder="1"/>
    <xf numFmtId="1" fontId="1" fillId="2" borderId="1" xfId="0" applyNumberFormat="1" applyFont="1" applyFill="1" applyBorder="1"/>
    <xf numFmtId="1" fontId="7" fillId="2" borderId="1" xfId="0" applyNumberFormat="1" applyFont="1" applyFill="1" applyBorder="1"/>
    <xf numFmtId="1" fontId="7" fillId="0" borderId="1" xfId="0" applyNumberFormat="1" applyFont="1" applyBorder="1"/>
    <xf numFmtId="1" fontId="3" fillId="2" borderId="1" xfId="0" applyNumberFormat="1" applyFont="1" applyFill="1" applyBorder="1"/>
    <xf numFmtId="1" fontId="8" fillId="0" borderId="1" xfId="0" applyNumberFormat="1" applyFont="1" applyBorder="1"/>
    <xf numFmtId="1" fontId="1" fillId="3" borderId="1" xfId="0" applyNumberFormat="1" applyFont="1" applyFill="1" applyBorder="1"/>
    <xf numFmtId="1" fontId="1" fillId="4" borderId="1" xfId="0" applyNumberFormat="1" applyFont="1" applyFill="1" applyBorder="1"/>
    <xf numFmtId="0" fontId="2" fillId="0" borderId="0" xfId="0" applyFont="1"/>
    <xf numFmtId="1" fontId="3" fillId="3" borderId="1" xfId="0" applyNumberFormat="1" applyFont="1" applyFill="1" applyBorder="1"/>
    <xf numFmtId="1" fontId="3" fillId="4" borderId="1" xfId="0" applyNumberFormat="1" applyFont="1" applyFill="1" applyBorder="1"/>
    <xf numFmtId="0" fontId="1" fillId="2" borderId="1" xfId="0" applyFont="1" applyFill="1" applyBorder="1"/>
    <xf numFmtId="0" fontId="7" fillId="2" borderId="1" xfId="0" applyFont="1" applyFill="1" applyBorder="1"/>
    <xf numFmtId="1" fontId="1" fillId="2" borderId="0" xfId="0" applyNumberFormat="1" applyFont="1" applyFill="1" applyBorder="1"/>
    <xf numFmtId="0" fontId="2" fillId="2" borderId="0" xfId="0" applyFont="1" applyFill="1"/>
    <xf numFmtId="0" fontId="1" fillId="3" borderId="0" xfId="0" applyFont="1" applyFill="1"/>
    <xf numFmtId="0" fontId="1" fillId="4" borderId="0" xfId="0" applyFont="1" applyFill="1"/>
    <xf numFmtId="1" fontId="3" fillId="2" borderId="0" xfId="0" applyNumberFormat="1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/>
    </xf>
    <xf numFmtId="1" fontId="4" fillId="3" borderId="1" xfId="0" applyNumberFormat="1" applyFont="1" applyFill="1" applyBorder="1"/>
    <xf numFmtId="1" fontId="2" fillId="3" borderId="1" xfId="0" applyNumberFormat="1" applyFont="1" applyFill="1" applyBorder="1"/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right"/>
    </xf>
    <xf numFmtId="1" fontId="3" fillId="5" borderId="1" xfId="0" applyNumberFormat="1" applyFont="1" applyFill="1" applyBorder="1"/>
    <xf numFmtId="0" fontId="7" fillId="2" borderId="1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1" fontId="8" fillId="2" borderId="1" xfId="0" applyNumberFormat="1" applyFont="1" applyFill="1" applyBorder="1"/>
    <xf numFmtId="1" fontId="9" fillId="3" borderId="1" xfId="0" applyNumberFormat="1" applyFont="1" applyFill="1" applyBorder="1"/>
    <xf numFmtId="49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 applyProtection="1">
      <alignment horizontal="right"/>
    </xf>
    <xf numFmtId="0" fontId="3" fillId="3" borderId="1" xfId="0" applyFont="1" applyFill="1" applyBorder="1"/>
    <xf numFmtId="0" fontId="3" fillId="4" borderId="1" xfId="0" applyFont="1" applyFill="1" applyBorder="1"/>
    <xf numFmtId="1" fontId="2" fillId="4" borderId="2" xfId="0" applyNumberFormat="1" applyFont="1" applyFill="1" applyBorder="1"/>
    <xf numFmtId="0" fontId="1" fillId="0" borderId="1" xfId="0" applyFont="1" applyFill="1" applyBorder="1"/>
    <xf numFmtId="0" fontId="7" fillId="0" borderId="1" xfId="0" applyFont="1" applyFill="1" applyBorder="1"/>
    <xf numFmtId="2" fontId="4" fillId="4" borderId="1" xfId="0" applyNumberFormat="1" applyFont="1" applyFill="1" applyBorder="1"/>
    <xf numFmtId="2" fontId="2" fillId="4" borderId="1" xfId="0" applyNumberFormat="1" applyFont="1" applyFill="1" applyBorder="1"/>
    <xf numFmtId="49" fontId="3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>
      <alignment horizontal="right"/>
    </xf>
    <xf numFmtId="1" fontId="9" fillId="4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1" fontId="1" fillId="0" borderId="0" xfId="0" applyNumberFormat="1" applyFont="1"/>
    <xf numFmtId="1" fontId="8" fillId="5" borderId="1" xfId="0" applyNumberFormat="1" applyFont="1" applyFill="1" applyBorder="1"/>
    <xf numFmtId="1" fontId="10" fillId="2" borderId="1" xfId="0" applyNumberFormat="1" applyFont="1" applyFill="1" applyBorder="1"/>
    <xf numFmtId="1" fontId="3" fillId="3" borderId="0" xfId="0" applyNumberFormat="1" applyFont="1" applyFill="1"/>
    <xf numFmtId="1" fontId="3" fillId="4" borderId="0" xfId="0" applyNumberFormat="1" applyFont="1" applyFill="1"/>
    <xf numFmtId="0" fontId="1" fillId="6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" fontId="7" fillId="5" borderId="1" xfId="0" applyNumberFormat="1" applyFont="1" applyFill="1" applyBorder="1"/>
    <xf numFmtId="0" fontId="7" fillId="0" borderId="1" xfId="0" applyFont="1" applyBorder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wrapText="1"/>
    </xf>
    <xf numFmtId="1" fontId="1" fillId="2" borderId="3" xfId="0" applyNumberFormat="1" applyFont="1" applyFill="1" applyBorder="1"/>
    <xf numFmtId="1" fontId="2" fillId="2" borderId="3" xfId="0" applyNumberFormat="1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1" fontId="4" fillId="2" borderId="4" xfId="0" applyNumberFormat="1" applyFont="1" applyFill="1" applyBorder="1"/>
    <xf numFmtId="1" fontId="4" fillId="3" borderId="4" xfId="0" applyNumberFormat="1" applyFont="1" applyFill="1" applyBorder="1"/>
    <xf numFmtId="1" fontId="4" fillId="4" borderId="4" xfId="0" applyNumberFormat="1" applyFont="1" applyFill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right"/>
    </xf>
    <xf numFmtId="0" fontId="8" fillId="0" borderId="1" xfId="0" applyFont="1" applyFill="1" applyBorder="1"/>
    <xf numFmtId="49" fontId="3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/>
    <xf numFmtId="0" fontId="2" fillId="2" borderId="1" xfId="0" applyFont="1" applyFill="1" applyBorder="1" applyAlignment="1">
      <alignment horizontal="right" wrapText="1"/>
    </xf>
    <xf numFmtId="0" fontId="8" fillId="2" borderId="1" xfId="0" applyFont="1" applyFill="1" applyBorder="1"/>
    <xf numFmtId="3" fontId="2" fillId="2" borderId="1" xfId="0" applyNumberFormat="1" applyFont="1" applyFill="1" applyBorder="1"/>
    <xf numFmtId="3" fontId="3" fillId="2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0" fontId="8" fillId="7" borderId="1" xfId="0" applyFont="1" applyFill="1" applyBorder="1" applyAlignment="1">
      <alignment wrapText="1"/>
    </xf>
    <xf numFmtId="0" fontId="7" fillId="8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wrapText="1"/>
    </xf>
    <xf numFmtId="0" fontId="2" fillId="8" borderId="1" xfId="0" applyFont="1" applyFill="1" applyBorder="1"/>
    <xf numFmtId="0" fontId="8" fillId="8" borderId="1" xfId="0" applyFont="1" applyFill="1" applyBorder="1" applyAlignment="1">
      <alignment wrapText="1"/>
    </xf>
    <xf numFmtId="0" fontId="7" fillId="7" borderId="1" xfId="0" applyFont="1" applyFill="1" applyBorder="1" applyAlignment="1">
      <alignment wrapText="1"/>
    </xf>
    <xf numFmtId="1" fontId="7" fillId="0" borderId="0" xfId="0" applyNumberFormat="1" applyFont="1" applyBorder="1"/>
    <xf numFmtId="16" fontId="2" fillId="2" borderId="1" xfId="0" applyNumberFormat="1" applyFont="1" applyFill="1" applyBorder="1"/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0" xfId="0" applyFont="1" applyFill="1" applyBorder="1"/>
    <xf numFmtId="0" fontId="3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/>
    <xf numFmtId="1" fontId="3" fillId="2" borderId="1" xfId="0" applyNumberFormat="1" applyFont="1" applyFill="1" applyBorder="1" applyAlignment="1">
      <alignment wrapText="1"/>
    </xf>
    <xf numFmtId="16" fontId="1" fillId="2" borderId="1" xfId="0" applyNumberFormat="1" applyFont="1" applyFill="1" applyBorder="1"/>
    <xf numFmtId="0" fontId="12" fillId="4" borderId="1" xfId="0" applyFont="1" applyFill="1" applyBorder="1"/>
    <xf numFmtId="0" fontId="12" fillId="4" borderId="1" xfId="0" applyFont="1" applyFill="1" applyBorder="1" applyAlignment="1">
      <alignment wrapText="1"/>
    </xf>
    <xf numFmtId="0" fontId="1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right"/>
    </xf>
    <xf numFmtId="0" fontId="2" fillId="6" borderId="1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/>
    <xf numFmtId="0" fontId="13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5" fillId="0" borderId="0" xfId="0" applyFont="1"/>
  </cellXfs>
  <cellStyles count="1">
    <cellStyle name="normálne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19050</xdr:rowOff>
    </xdr:from>
    <xdr:to>
      <xdr:col>1</xdr:col>
      <xdr:colOff>428625</xdr:colOff>
      <xdr:row>3</xdr:row>
      <xdr:rowOff>200025</xdr:rowOff>
    </xdr:to>
    <xdr:pic>
      <xdr:nvPicPr>
        <xdr:cNvPr id="1025" name="Obrázo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0"/>
          <a:ext cx="723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864"/>
  <sheetViews>
    <sheetView tabSelected="1" topLeftCell="A497" workbookViewId="0">
      <selection activeCell="O506" sqref="O506"/>
    </sheetView>
  </sheetViews>
  <sheetFormatPr defaultColWidth="16.5703125" defaultRowHeight="16.5"/>
  <cols>
    <col min="1" max="1" width="8.42578125" style="1" customWidth="1"/>
    <col min="2" max="2" width="62.7109375" style="1" customWidth="1"/>
    <col min="3" max="3" width="13.85546875" style="2" customWidth="1"/>
    <col min="4" max="4" width="13.42578125" style="2" customWidth="1"/>
    <col min="5" max="5" width="12.140625" style="2" customWidth="1"/>
    <col min="6" max="6" width="13.140625" style="55" customWidth="1"/>
    <col min="7" max="7" width="12.7109375" style="37" customWidth="1"/>
    <col min="8" max="8" width="14" style="38" customWidth="1"/>
    <col min="9" max="9" width="12.42578125" style="38" customWidth="1"/>
    <col min="10" max="10" width="9.140625" style="1" customWidth="1"/>
    <col min="11" max="11" width="11.5703125" style="1" bestFit="1" customWidth="1"/>
    <col min="12" max="12" width="30.42578125" style="1" hidden="1" customWidth="1"/>
    <col min="13" max="13" width="16.140625" style="1" hidden="1" customWidth="1"/>
    <col min="14" max="14" width="9.140625" style="1" customWidth="1"/>
    <col min="15" max="15" width="11.5703125" style="1" bestFit="1" customWidth="1"/>
    <col min="16" max="245" width="9.140625" style="1" customWidth="1"/>
    <col min="246" max="246" width="9.28515625" style="1" customWidth="1"/>
    <col min="247" max="247" width="52.28515625" style="1" customWidth="1"/>
    <col min="248" max="248" width="0" style="1" hidden="1" customWidth="1"/>
    <col min="249" max="249" width="12.5703125" style="1" customWidth="1"/>
    <col min="250" max="250" width="0" style="1" hidden="1" customWidth="1"/>
    <col min="251" max="251" width="9.5703125" style="1" customWidth="1"/>
    <col min="252" max="252" width="11.7109375" style="1" customWidth="1"/>
    <col min="253" max="253" width="10.42578125" style="1" customWidth="1"/>
    <col min="254" max="254" width="0" style="1" hidden="1" customWidth="1"/>
    <col min="255" max="255" width="11.140625" style="1" customWidth="1"/>
    <col min="256" max="16384" width="16.5703125" style="1"/>
  </cols>
  <sheetData>
    <row r="1" spans="1:13" hidden="1">
      <c r="E1" s="136"/>
      <c r="F1" s="3"/>
      <c r="G1" s="4"/>
      <c r="H1" s="5"/>
      <c r="I1" s="5"/>
    </row>
    <row r="2" spans="1:13">
      <c r="E2" s="136"/>
      <c r="F2" s="3"/>
      <c r="G2" s="3"/>
      <c r="H2" s="3"/>
      <c r="I2" s="3"/>
    </row>
    <row r="3" spans="1:13" ht="18.75">
      <c r="B3" s="155" t="s">
        <v>565</v>
      </c>
      <c r="C3" s="7"/>
      <c r="D3" s="7"/>
      <c r="E3" s="136"/>
      <c r="F3" s="3"/>
      <c r="G3" s="3"/>
      <c r="H3" s="3"/>
      <c r="I3" s="3"/>
    </row>
    <row r="4" spans="1:13">
      <c r="E4" s="136"/>
      <c r="F4" s="3"/>
      <c r="G4" s="3"/>
      <c r="H4" s="3"/>
      <c r="I4" s="3"/>
    </row>
    <row r="5" spans="1:13">
      <c r="E5" s="136"/>
      <c r="F5" s="3"/>
      <c r="G5" s="3"/>
      <c r="H5" s="3"/>
      <c r="I5" s="3"/>
    </row>
    <row r="6" spans="1:13">
      <c r="E6" s="137"/>
      <c r="F6" s="8"/>
      <c r="G6" s="3"/>
      <c r="H6" s="3"/>
      <c r="I6" s="3"/>
    </row>
    <row r="7" spans="1:13" ht="68.25" customHeight="1">
      <c r="A7" s="9" t="s">
        <v>0</v>
      </c>
      <c r="B7" s="10"/>
      <c r="C7" s="11" t="s">
        <v>1</v>
      </c>
      <c r="D7" s="11" t="s">
        <v>2</v>
      </c>
      <c r="E7" s="138" t="s">
        <v>3</v>
      </c>
      <c r="F7" s="12" t="s">
        <v>4</v>
      </c>
      <c r="G7" s="13" t="s">
        <v>5</v>
      </c>
      <c r="H7" s="14" t="s">
        <v>6</v>
      </c>
      <c r="I7" s="14" t="s">
        <v>7</v>
      </c>
      <c r="L7" s="15"/>
      <c r="M7" s="16" t="s">
        <v>2</v>
      </c>
    </row>
    <row r="8" spans="1:13" ht="21" customHeight="1">
      <c r="A8" s="17">
        <v>100</v>
      </c>
      <c r="B8" s="18" t="s">
        <v>8</v>
      </c>
      <c r="C8" s="19">
        <f t="shared" ref="C8:I8" si="0">C10+C13+C16</f>
        <v>3395184.2299999995</v>
      </c>
      <c r="D8" s="19">
        <f t="shared" si="0"/>
        <v>3526063.79</v>
      </c>
      <c r="E8" s="45">
        <f t="shared" si="0"/>
        <v>3958097</v>
      </c>
      <c r="F8" s="20">
        <f t="shared" si="0"/>
        <v>3998700</v>
      </c>
      <c r="G8" s="21">
        <f t="shared" si="0"/>
        <v>4235550</v>
      </c>
      <c r="H8" s="22">
        <f t="shared" si="0"/>
        <v>4400080</v>
      </c>
      <c r="I8" s="23">
        <f t="shared" si="0"/>
        <v>4586220</v>
      </c>
      <c r="L8" s="24" t="s">
        <v>8</v>
      </c>
      <c r="M8" s="25"/>
    </row>
    <row r="9" spans="1:13" ht="14.25" customHeight="1">
      <c r="A9" s="9"/>
      <c r="B9" s="10"/>
      <c r="C9" s="26"/>
      <c r="D9" s="26"/>
      <c r="E9" s="52"/>
      <c r="F9" s="27"/>
      <c r="G9" s="21"/>
      <c r="H9" s="22"/>
      <c r="I9" s="22"/>
      <c r="L9" s="15"/>
      <c r="M9" s="28"/>
    </row>
    <row r="10" spans="1:13" ht="24" customHeight="1">
      <c r="A10" s="29">
        <v>110</v>
      </c>
      <c r="B10" s="30" t="s">
        <v>9</v>
      </c>
      <c r="C10" s="20">
        <f t="shared" ref="C10:I10" si="1">SUM(C11)</f>
        <v>2728929.86</v>
      </c>
      <c r="D10" s="20">
        <f t="shared" si="1"/>
        <v>2851275.67</v>
      </c>
      <c r="E10" s="65">
        <f t="shared" si="1"/>
        <v>3292007</v>
      </c>
      <c r="F10" s="31">
        <f t="shared" si="1"/>
        <v>3300000</v>
      </c>
      <c r="G10" s="21">
        <f t="shared" si="1"/>
        <v>3500000</v>
      </c>
      <c r="H10" s="22">
        <f t="shared" si="1"/>
        <v>3675000</v>
      </c>
      <c r="I10" s="23">
        <f t="shared" si="1"/>
        <v>3858750</v>
      </c>
      <c r="L10" s="32" t="s">
        <v>9</v>
      </c>
      <c r="M10" s="33"/>
    </row>
    <row r="11" spans="1:13" ht="18.75" customHeight="1">
      <c r="A11" s="34" t="s">
        <v>10</v>
      </c>
      <c r="B11" s="35" t="s">
        <v>11</v>
      </c>
      <c r="C11" s="36">
        <v>2728929.86</v>
      </c>
      <c r="D11" s="36">
        <v>2851275.67</v>
      </c>
      <c r="E11" s="52">
        <v>3292007</v>
      </c>
      <c r="F11" s="27">
        <v>3300000</v>
      </c>
      <c r="G11" s="37">
        <v>3500000</v>
      </c>
      <c r="H11" s="38">
        <v>3675000</v>
      </c>
      <c r="I11" s="39">
        <v>3858750</v>
      </c>
      <c r="L11" s="40" t="s">
        <v>11</v>
      </c>
      <c r="M11" s="41">
        <v>2851275.67</v>
      </c>
    </row>
    <row r="12" spans="1:13">
      <c r="A12" s="34"/>
      <c r="B12" s="35"/>
      <c r="C12" s="42"/>
      <c r="D12" s="43"/>
      <c r="E12" s="52"/>
      <c r="F12" s="27"/>
      <c r="L12" s="40"/>
      <c r="M12" s="44"/>
    </row>
    <row r="13" spans="1:13">
      <c r="A13" s="29">
        <v>120</v>
      </c>
      <c r="B13" s="30" t="s">
        <v>12</v>
      </c>
      <c r="C13" s="45">
        <f t="shared" ref="C13:I13" si="2">SUM(C14)</f>
        <v>432681.63</v>
      </c>
      <c r="D13" s="45">
        <f t="shared" si="2"/>
        <v>442966</v>
      </c>
      <c r="E13" s="45">
        <f t="shared" si="2"/>
        <v>443390</v>
      </c>
      <c r="F13" s="20">
        <f t="shared" si="2"/>
        <v>476000</v>
      </c>
      <c r="G13" s="21">
        <f t="shared" si="2"/>
        <v>476000</v>
      </c>
      <c r="H13" s="22">
        <f t="shared" si="2"/>
        <v>478380</v>
      </c>
      <c r="I13" s="22">
        <f t="shared" si="2"/>
        <v>480770</v>
      </c>
      <c r="L13" s="32" t="s">
        <v>12</v>
      </c>
      <c r="M13" s="46"/>
    </row>
    <row r="14" spans="1:13" ht="21" customHeight="1">
      <c r="A14" s="34" t="s">
        <v>13</v>
      </c>
      <c r="B14" s="35" t="s">
        <v>14</v>
      </c>
      <c r="C14" s="42">
        <v>432681.63</v>
      </c>
      <c r="D14" s="43">
        <v>442966</v>
      </c>
      <c r="E14" s="42">
        <v>443390</v>
      </c>
      <c r="F14" s="36">
        <v>476000</v>
      </c>
      <c r="G14" s="47">
        <v>476000</v>
      </c>
      <c r="H14" s="38">
        <v>478380</v>
      </c>
      <c r="I14" s="38">
        <v>480770</v>
      </c>
      <c r="L14" s="40" t="s">
        <v>14</v>
      </c>
      <c r="M14" s="44">
        <v>442966</v>
      </c>
    </row>
    <row r="15" spans="1:13">
      <c r="A15" s="34"/>
      <c r="B15" s="35"/>
      <c r="C15" s="42"/>
      <c r="D15" s="43"/>
      <c r="E15" s="52"/>
      <c r="F15" s="27"/>
      <c r="L15" s="40"/>
      <c r="M15" s="44"/>
    </row>
    <row r="16" spans="1:13" ht="21.75" customHeight="1">
      <c r="A16" s="29">
        <v>133</v>
      </c>
      <c r="B16" s="30" t="s">
        <v>15</v>
      </c>
      <c r="C16" s="45">
        <f t="shared" ref="C16:I16" si="3">SUM(C17:C24)</f>
        <v>233572.74</v>
      </c>
      <c r="D16" s="45">
        <f t="shared" si="3"/>
        <v>231822.12</v>
      </c>
      <c r="E16" s="45">
        <f t="shared" si="3"/>
        <v>222700</v>
      </c>
      <c r="F16" s="20">
        <f t="shared" si="3"/>
        <v>222700</v>
      </c>
      <c r="G16" s="21">
        <f t="shared" si="3"/>
        <v>259550</v>
      </c>
      <c r="H16" s="22">
        <f t="shared" si="3"/>
        <v>246700</v>
      </c>
      <c r="I16" s="22">
        <f t="shared" si="3"/>
        <v>246700</v>
      </c>
      <c r="L16" s="32" t="s">
        <v>15</v>
      </c>
      <c r="M16" s="46"/>
    </row>
    <row r="17" spans="1:17">
      <c r="A17" s="34" t="s">
        <v>16</v>
      </c>
      <c r="B17" s="35" t="s">
        <v>17</v>
      </c>
      <c r="C17" s="42">
        <v>5276.2</v>
      </c>
      <c r="D17" s="43">
        <v>5273.31</v>
      </c>
      <c r="E17" s="42">
        <v>5200</v>
      </c>
      <c r="F17" s="36">
        <v>5200</v>
      </c>
      <c r="G17" s="47">
        <v>5200</v>
      </c>
      <c r="H17" s="48">
        <v>5200</v>
      </c>
      <c r="I17" s="48">
        <v>5200</v>
      </c>
      <c r="L17" s="40" t="s">
        <v>17</v>
      </c>
      <c r="M17" s="43">
        <v>5273.31</v>
      </c>
    </row>
    <row r="18" spans="1:17" ht="16.5" customHeight="1">
      <c r="A18" s="34" t="s">
        <v>16</v>
      </c>
      <c r="B18" s="35" t="s">
        <v>18</v>
      </c>
      <c r="C18" s="42">
        <v>35.58</v>
      </c>
      <c r="D18" s="43"/>
      <c r="E18" s="42">
        <v>50</v>
      </c>
      <c r="F18" s="36">
        <v>50</v>
      </c>
      <c r="G18" s="47">
        <v>50</v>
      </c>
      <c r="H18" s="48">
        <v>50</v>
      </c>
      <c r="I18" s="48">
        <v>50</v>
      </c>
      <c r="L18" s="40" t="s">
        <v>18</v>
      </c>
      <c r="M18" s="43"/>
      <c r="Q18" s="49"/>
    </row>
    <row r="19" spans="1:17" ht="20.25" customHeight="1">
      <c r="A19" s="34" t="s">
        <v>16</v>
      </c>
      <c r="B19" s="35" t="s">
        <v>19</v>
      </c>
      <c r="C19" s="42">
        <v>379.5</v>
      </c>
      <c r="D19" s="43">
        <v>379.6</v>
      </c>
      <c r="E19" s="42">
        <v>350</v>
      </c>
      <c r="F19" s="36">
        <v>350</v>
      </c>
      <c r="G19" s="47">
        <v>350</v>
      </c>
      <c r="H19" s="48">
        <v>350</v>
      </c>
      <c r="I19" s="48">
        <v>350</v>
      </c>
      <c r="L19" s="40" t="s">
        <v>19</v>
      </c>
      <c r="M19" s="43">
        <v>379.6</v>
      </c>
    </row>
    <row r="20" spans="1:17" ht="16.5" customHeight="1">
      <c r="A20" s="34" t="s">
        <v>16</v>
      </c>
      <c r="B20" s="35" t="s">
        <v>20</v>
      </c>
      <c r="C20" s="42">
        <v>1623.12</v>
      </c>
      <c r="D20" s="43">
        <v>1962.3</v>
      </c>
      <c r="E20" s="42">
        <v>1600</v>
      </c>
      <c r="F20" s="36">
        <v>1600</v>
      </c>
      <c r="G20" s="47">
        <v>1600</v>
      </c>
      <c r="H20" s="48">
        <v>1600</v>
      </c>
      <c r="I20" s="48">
        <v>1600</v>
      </c>
      <c r="L20" s="40" t="s">
        <v>20</v>
      </c>
      <c r="M20" s="43">
        <v>1962.3</v>
      </c>
    </row>
    <row r="21" spans="1:17" ht="21" customHeight="1">
      <c r="A21" s="34" t="s">
        <v>16</v>
      </c>
      <c r="B21" s="35" t="s">
        <v>21</v>
      </c>
      <c r="C21" s="42">
        <v>1211.8399999999999</v>
      </c>
      <c r="D21" s="43">
        <v>2445.96</v>
      </c>
      <c r="E21" s="42">
        <v>4000</v>
      </c>
      <c r="F21" s="36">
        <v>4000</v>
      </c>
      <c r="G21" s="47">
        <v>4500</v>
      </c>
      <c r="H21" s="48">
        <v>4500</v>
      </c>
      <c r="I21" s="48">
        <v>4500</v>
      </c>
      <c r="L21" s="40" t="s">
        <v>21</v>
      </c>
      <c r="M21" s="43">
        <v>2445.96</v>
      </c>
    </row>
    <row r="22" spans="1:17" ht="22.5" customHeight="1">
      <c r="A22" s="34" t="s">
        <v>16</v>
      </c>
      <c r="B22" s="35" t="s">
        <v>22</v>
      </c>
      <c r="C22" s="42">
        <v>6837.38</v>
      </c>
      <c r="D22" s="43">
        <v>11824.16</v>
      </c>
      <c r="E22" s="42">
        <v>9500</v>
      </c>
      <c r="F22" s="36">
        <v>9500</v>
      </c>
      <c r="G22" s="47">
        <v>9500</v>
      </c>
      <c r="H22" s="48">
        <v>10000</v>
      </c>
      <c r="I22" s="48">
        <v>10000</v>
      </c>
      <c r="L22" s="40" t="s">
        <v>22</v>
      </c>
      <c r="M22" s="43">
        <v>11824.16</v>
      </c>
    </row>
    <row r="23" spans="1:17" ht="21.75" customHeight="1">
      <c r="A23" s="34" t="s">
        <v>16</v>
      </c>
      <c r="B23" s="35" t="s">
        <v>23</v>
      </c>
      <c r="C23" s="42">
        <v>59898.09</v>
      </c>
      <c r="D23" s="43">
        <v>53897.49</v>
      </c>
      <c r="E23" s="42">
        <v>60000</v>
      </c>
      <c r="F23" s="36">
        <v>60000</v>
      </c>
      <c r="G23" s="47">
        <v>60000</v>
      </c>
      <c r="H23" s="48">
        <v>60000</v>
      </c>
      <c r="I23" s="48">
        <v>60000</v>
      </c>
      <c r="L23" s="40" t="s">
        <v>23</v>
      </c>
      <c r="M23" s="43">
        <v>53897.49</v>
      </c>
    </row>
    <row r="24" spans="1:17" ht="21" customHeight="1">
      <c r="A24" s="34" t="s">
        <v>16</v>
      </c>
      <c r="B24" s="35" t="s">
        <v>24</v>
      </c>
      <c r="C24" s="42">
        <v>158311.03</v>
      </c>
      <c r="D24" s="43">
        <v>156039.29999999999</v>
      </c>
      <c r="E24" s="42">
        <v>142000</v>
      </c>
      <c r="F24" s="36">
        <v>142000</v>
      </c>
      <c r="G24" s="47">
        <v>178350</v>
      </c>
      <c r="H24" s="48">
        <v>165000</v>
      </c>
      <c r="I24" s="48">
        <v>165000</v>
      </c>
      <c r="L24" s="40" t="s">
        <v>24</v>
      </c>
      <c r="M24" s="43">
        <v>156039.29999999999</v>
      </c>
    </row>
    <row r="25" spans="1:17">
      <c r="A25" s="29"/>
      <c r="B25" s="30"/>
      <c r="C25" s="42"/>
      <c r="D25" s="42"/>
      <c r="E25" s="42"/>
      <c r="F25" s="36"/>
      <c r="G25" s="47"/>
      <c r="H25" s="48"/>
      <c r="I25" s="48"/>
      <c r="L25" s="32"/>
      <c r="M25" s="43"/>
    </row>
    <row r="26" spans="1:17">
      <c r="A26" s="29">
        <v>200</v>
      </c>
      <c r="B26" s="30" t="s">
        <v>25</v>
      </c>
      <c r="C26" s="45">
        <f t="shared" ref="C26:I26" si="4">C28+C37+C45+C48</f>
        <v>421555.75</v>
      </c>
      <c r="D26" s="45">
        <f t="shared" si="4"/>
        <v>306752.70999999996</v>
      </c>
      <c r="E26" s="45">
        <f t="shared" si="4"/>
        <v>255670</v>
      </c>
      <c r="F26" s="20">
        <f t="shared" si="4"/>
        <v>323155</v>
      </c>
      <c r="G26" s="50">
        <f t="shared" si="4"/>
        <v>248100</v>
      </c>
      <c r="H26" s="51">
        <f t="shared" si="4"/>
        <v>244100</v>
      </c>
      <c r="I26" s="51">
        <f t="shared" si="4"/>
        <v>244100</v>
      </c>
      <c r="L26" s="32" t="s">
        <v>25</v>
      </c>
      <c r="M26" s="43"/>
    </row>
    <row r="27" spans="1:17" ht="16.5" customHeight="1">
      <c r="A27" s="34"/>
      <c r="B27" s="35"/>
      <c r="C27" s="42"/>
      <c r="D27" s="42"/>
      <c r="E27" s="42"/>
      <c r="F27" s="36"/>
      <c r="G27" s="47"/>
      <c r="H27" s="48"/>
      <c r="I27" s="48"/>
      <c r="L27" s="40"/>
      <c r="M27" s="43"/>
    </row>
    <row r="28" spans="1:17" ht="26.25" customHeight="1">
      <c r="A28" s="29">
        <v>210</v>
      </c>
      <c r="B28" s="30" t="s">
        <v>26</v>
      </c>
      <c r="C28" s="45">
        <f>SUM(C29:C35)</f>
        <v>163831.78</v>
      </c>
      <c r="D28" s="45">
        <f>SUM(D29:D35)</f>
        <v>152489.84</v>
      </c>
      <c r="E28" s="45">
        <f>SUM(E29:E34)</f>
        <v>136700</v>
      </c>
      <c r="F28" s="20">
        <f>SUM(F29:F35)</f>
        <v>144154</v>
      </c>
      <c r="G28" s="21">
        <f>SUM(G29:G35)</f>
        <v>143100</v>
      </c>
      <c r="H28" s="22">
        <f>SUM(H29:H35)</f>
        <v>143100</v>
      </c>
      <c r="I28" s="22">
        <f>SUM(I29:I35)</f>
        <v>143100</v>
      </c>
      <c r="L28" s="32" t="s">
        <v>26</v>
      </c>
      <c r="M28" s="46"/>
    </row>
    <row r="29" spans="1:17" ht="25.5" customHeight="1">
      <c r="A29" s="34" t="s">
        <v>27</v>
      </c>
      <c r="B29" s="35" t="s">
        <v>28</v>
      </c>
      <c r="C29" s="42">
        <v>9077.52</v>
      </c>
      <c r="D29" s="43">
        <v>8370.06</v>
      </c>
      <c r="E29" s="42">
        <v>1000</v>
      </c>
      <c r="F29" s="36">
        <v>5500</v>
      </c>
      <c r="G29" s="37">
        <v>4500</v>
      </c>
      <c r="H29" s="38">
        <v>4500</v>
      </c>
      <c r="I29" s="38">
        <v>4500</v>
      </c>
      <c r="L29" s="40" t="s">
        <v>29</v>
      </c>
      <c r="M29" s="44">
        <v>8370.06</v>
      </c>
    </row>
    <row r="30" spans="1:17" ht="22.5" customHeight="1">
      <c r="A30" s="34" t="s">
        <v>27</v>
      </c>
      <c r="B30" s="35" t="s">
        <v>30</v>
      </c>
      <c r="C30" s="42">
        <v>30508.92</v>
      </c>
      <c r="D30" s="43">
        <v>33429.67</v>
      </c>
      <c r="E30" s="42">
        <v>29000</v>
      </c>
      <c r="F30" s="36">
        <v>29000</v>
      </c>
      <c r="G30" s="37">
        <v>29000</v>
      </c>
      <c r="H30" s="38">
        <v>29000</v>
      </c>
      <c r="I30" s="38">
        <v>29000</v>
      </c>
      <c r="L30" s="40" t="s">
        <v>30</v>
      </c>
      <c r="M30" s="44">
        <v>33429.67</v>
      </c>
    </row>
    <row r="31" spans="1:17" ht="19.5" customHeight="1">
      <c r="A31" s="34" t="s">
        <v>27</v>
      </c>
      <c r="B31" s="35" t="s">
        <v>31</v>
      </c>
      <c r="C31" s="42">
        <v>40989.4</v>
      </c>
      <c r="D31" s="43">
        <v>37449.18</v>
      </c>
      <c r="E31" s="42">
        <v>25000</v>
      </c>
      <c r="F31" s="36">
        <v>25000</v>
      </c>
      <c r="G31" s="37">
        <v>25000</v>
      </c>
      <c r="H31" s="38">
        <v>25000</v>
      </c>
      <c r="I31" s="38">
        <v>25000</v>
      </c>
      <c r="L31" s="40" t="s">
        <v>31</v>
      </c>
      <c r="M31" s="44">
        <v>37449.18</v>
      </c>
    </row>
    <row r="32" spans="1:17" ht="15" customHeight="1">
      <c r="A32" s="34" t="s">
        <v>27</v>
      </c>
      <c r="B32" s="35" t="s">
        <v>32</v>
      </c>
      <c r="C32" s="42">
        <v>43976.83</v>
      </c>
      <c r="D32" s="43">
        <v>40930.03</v>
      </c>
      <c r="E32" s="42">
        <v>43500</v>
      </c>
      <c r="F32" s="36">
        <v>43500</v>
      </c>
      <c r="G32" s="37">
        <v>43500</v>
      </c>
      <c r="H32" s="38">
        <v>43500</v>
      </c>
      <c r="I32" s="38">
        <v>43500</v>
      </c>
      <c r="L32" s="40" t="s">
        <v>32</v>
      </c>
      <c r="M32" s="44">
        <v>40930.03</v>
      </c>
    </row>
    <row r="33" spans="1:13" s="2" customFormat="1" ht="15" customHeight="1">
      <c r="A33" s="34" t="s">
        <v>27</v>
      </c>
      <c r="B33" s="52" t="s">
        <v>33</v>
      </c>
      <c r="C33" s="42"/>
      <c r="D33" s="43">
        <v>995</v>
      </c>
      <c r="E33" s="42">
        <v>1200</v>
      </c>
      <c r="F33" s="36">
        <v>1200</v>
      </c>
      <c r="G33" s="37">
        <v>1200</v>
      </c>
      <c r="H33" s="38">
        <v>1200</v>
      </c>
      <c r="I33" s="38">
        <v>1200</v>
      </c>
      <c r="L33" s="53" t="s">
        <v>33</v>
      </c>
      <c r="M33" s="43">
        <v>995</v>
      </c>
    </row>
    <row r="34" spans="1:13" ht="17.25" customHeight="1">
      <c r="A34" s="34" t="s">
        <v>27</v>
      </c>
      <c r="B34" s="35" t="s">
        <v>34</v>
      </c>
      <c r="C34" s="42">
        <v>39093.11</v>
      </c>
      <c r="D34" s="43">
        <v>31315.9</v>
      </c>
      <c r="E34" s="42">
        <v>37000</v>
      </c>
      <c r="F34" s="36">
        <v>37000</v>
      </c>
      <c r="G34" s="37">
        <v>37000</v>
      </c>
      <c r="H34" s="38">
        <v>37000</v>
      </c>
      <c r="I34" s="38">
        <v>37000</v>
      </c>
      <c r="L34" s="40" t="s">
        <v>34</v>
      </c>
      <c r="M34" s="44">
        <v>31315.9</v>
      </c>
    </row>
    <row r="35" spans="1:13" ht="18" customHeight="1">
      <c r="A35" s="34" t="s">
        <v>27</v>
      </c>
      <c r="B35" s="35" t="s">
        <v>35</v>
      </c>
      <c r="C35" s="52">
        <v>186</v>
      </c>
      <c r="D35" s="52"/>
      <c r="E35" s="42"/>
      <c r="F35" s="36">
        <v>2954</v>
      </c>
      <c r="G35" s="37">
        <v>2900</v>
      </c>
      <c r="H35" s="38">
        <v>2900</v>
      </c>
      <c r="I35" s="38">
        <v>2900</v>
      </c>
      <c r="L35" s="40" t="s">
        <v>35</v>
      </c>
      <c r="M35" s="44"/>
    </row>
    <row r="36" spans="1:13" ht="13.5" customHeight="1">
      <c r="A36" s="34"/>
      <c r="B36" s="35"/>
      <c r="C36" s="52"/>
      <c r="D36" s="52"/>
      <c r="E36" s="42"/>
      <c r="F36" s="36"/>
      <c r="L36" s="32"/>
      <c r="M36" s="44"/>
    </row>
    <row r="37" spans="1:13" ht="17.25" customHeight="1">
      <c r="A37" s="29">
        <v>220</v>
      </c>
      <c r="B37" s="30" t="s">
        <v>36</v>
      </c>
      <c r="C37" s="45">
        <f>SUM(C38:C43)</f>
        <v>95768.36</v>
      </c>
      <c r="D37" s="45">
        <f>SUM(D38:D43)</f>
        <v>92779.08</v>
      </c>
      <c r="E37" s="45">
        <f>SUM(E38:E43)</f>
        <v>78470</v>
      </c>
      <c r="F37" s="20">
        <f>SUM(F38:F43)</f>
        <v>78470</v>
      </c>
      <c r="G37" s="21">
        <f>SUM(G38:G43)</f>
        <v>74500</v>
      </c>
      <c r="H37" s="22">
        <f>SUM(H38:H44)</f>
        <v>74500</v>
      </c>
      <c r="I37" s="22">
        <f>SUM(I38:I44)</f>
        <v>74500</v>
      </c>
      <c r="L37" s="40" t="s">
        <v>37</v>
      </c>
      <c r="M37" s="44">
        <v>44581.65</v>
      </c>
    </row>
    <row r="38" spans="1:13" ht="18.75" customHeight="1">
      <c r="A38" s="34" t="s">
        <v>38</v>
      </c>
      <c r="B38" s="35" t="s">
        <v>37</v>
      </c>
      <c r="C38" s="42">
        <v>45742.27</v>
      </c>
      <c r="D38" s="43">
        <v>44581.65</v>
      </c>
      <c r="E38" s="42">
        <v>40000</v>
      </c>
      <c r="F38" s="36">
        <v>40000</v>
      </c>
      <c r="G38" s="37">
        <v>40000</v>
      </c>
      <c r="H38" s="38">
        <v>40000</v>
      </c>
      <c r="I38" s="38">
        <v>40000</v>
      </c>
      <c r="L38" s="40" t="s">
        <v>39</v>
      </c>
      <c r="M38" s="44">
        <v>5808.28</v>
      </c>
    </row>
    <row r="39" spans="1:13" ht="16.5" customHeight="1">
      <c r="A39" s="34" t="s">
        <v>38</v>
      </c>
      <c r="B39" s="35" t="s">
        <v>39</v>
      </c>
      <c r="C39" s="42">
        <v>7943.6</v>
      </c>
      <c r="D39" s="43">
        <v>5808.28</v>
      </c>
      <c r="E39" s="42">
        <v>6000</v>
      </c>
      <c r="F39" s="36">
        <v>6000</v>
      </c>
      <c r="G39" s="37">
        <v>6000</v>
      </c>
      <c r="H39" s="38">
        <v>6000</v>
      </c>
      <c r="I39" s="38">
        <v>6000</v>
      </c>
      <c r="L39" s="40" t="s">
        <v>40</v>
      </c>
      <c r="M39" s="44">
        <v>5243.12</v>
      </c>
    </row>
    <row r="40" spans="1:13" ht="15.75" customHeight="1">
      <c r="A40" s="34" t="s">
        <v>38</v>
      </c>
      <c r="B40" s="35" t="s">
        <v>40</v>
      </c>
      <c r="C40" s="42">
        <v>1255.4000000000001</v>
      </c>
      <c r="D40" s="43">
        <v>5243.12</v>
      </c>
      <c r="E40" s="42">
        <v>4970</v>
      </c>
      <c r="F40" s="36">
        <v>4970</v>
      </c>
      <c r="G40" s="37">
        <v>1000</v>
      </c>
      <c r="H40" s="38">
        <v>1000</v>
      </c>
      <c r="I40" s="38">
        <v>1000</v>
      </c>
      <c r="L40" s="40" t="s">
        <v>41</v>
      </c>
      <c r="M40" s="44">
        <v>17360.03</v>
      </c>
    </row>
    <row r="41" spans="1:13" ht="18.75" customHeight="1">
      <c r="A41" s="34" t="s">
        <v>38</v>
      </c>
      <c r="B41" s="35" t="s">
        <v>41</v>
      </c>
      <c r="C41" s="42">
        <v>18940.650000000001</v>
      </c>
      <c r="D41" s="43">
        <v>17360.03</v>
      </c>
      <c r="E41" s="42">
        <v>7000</v>
      </c>
      <c r="F41" s="36">
        <v>7000</v>
      </c>
      <c r="G41" s="37">
        <v>7000</v>
      </c>
      <c r="H41" s="38">
        <v>7000</v>
      </c>
      <c r="I41" s="38">
        <v>7000</v>
      </c>
      <c r="L41" s="40" t="s">
        <v>42</v>
      </c>
      <c r="M41" s="44">
        <v>16925</v>
      </c>
    </row>
    <row r="42" spans="1:13" ht="16.5" customHeight="1">
      <c r="A42" s="34" t="s">
        <v>38</v>
      </c>
      <c r="B42" s="35" t="s">
        <v>42</v>
      </c>
      <c r="C42" s="42">
        <v>18805</v>
      </c>
      <c r="D42" s="43">
        <v>16925</v>
      </c>
      <c r="E42" s="42">
        <v>17500</v>
      </c>
      <c r="F42" s="36">
        <v>17500</v>
      </c>
      <c r="G42" s="37">
        <v>17500</v>
      </c>
      <c r="H42" s="38">
        <v>17500</v>
      </c>
      <c r="I42" s="38">
        <v>17500</v>
      </c>
      <c r="L42" s="40" t="s">
        <v>43</v>
      </c>
      <c r="M42" s="44">
        <v>2861</v>
      </c>
    </row>
    <row r="43" spans="1:13">
      <c r="A43" s="34" t="s">
        <v>38</v>
      </c>
      <c r="B43" s="35" t="s">
        <v>43</v>
      </c>
      <c r="C43" s="42">
        <v>3081.44</v>
      </c>
      <c r="D43" s="43">
        <v>2861</v>
      </c>
      <c r="E43" s="42">
        <v>3000</v>
      </c>
      <c r="F43" s="36">
        <v>3000</v>
      </c>
      <c r="G43" s="37">
        <v>3000</v>
      </c>
      <c r="H43" s="38">
        <v>3000</v>
      </c>
      <c r="I43" s="38">
        <v>3000</v>
      </c>
      <c r="L43" s="40"/>
      <c r="M43" s="44"/>
    </row>
    <row r="44" spans="1:13" ht="17.25" customHeight="1">
      <c r="A44" s="34"/>
      <c r="B44" s="35"/>
      <c r="C44" s="42"/>
      <c r="D44" s="54"/>
      <c r="G44" s="56"/>
      <c r="H44" s="57"/>
      <c r="I44" s="57"/>
      <c r="L44" s="32" t="s">
        <v>44</v>
      </c>
      <c r="M44" s="46"/>
    </row>
    <row r="45" spans="1:13">
      <c r="A45" s="29">
        <v>240</v>
      </c>
      <c r="B45" s="30" t="s">
        <v>44</v>
      </c>
      <c r="C45" s="45">
        <f>SUM(C46:C46)</f>
        <v>2698.32</v>
      </c>
      <c r="D45" s="45">
        <f>SUM(D46:D46)</f>
        <v>1841.11</v>
      </c>
      <c r="E45" s="45">
        <f>SUM(E46:E46)</f>
        <v>1500</v>
      </c>
      <c r="F45" s="20">
        <f>SUM(F46:F46)</f>
        <v>1500</v>
      </c>
      <c r="G45" s="21">
        <f>SUM(G46)</f>
        <v>1500</v>
      </c>
      <c r="H45" s="22">
        <f>SUM(H46)</f>
        <v>1500</v>
      </c>
      <c r="I45" s="22">
        <f>SUM(I46)</f>
        <v>1500</v>
      </c>
      <c r="L45" s="40" t="s">
        <v>45</v>
      </c>
      <c r="M45" s="43">
        <v>1841.11</v>
      </c>
    </row>
    <row r="46" spans="1:13">
      <c r="A46" s="34">
        <v>242</v>
      </c>
      <c r="B46" s="35" t="s">
        <v>45</v>
      </c>
      <c r="C46" s="42">
        <v>2698.32</v>
      </c>
      <c r="D46" s="43">
        <v>1841.11</v>
      </c>
      <c r="E46" s="42">
        <v>1500</v>
      </c>
      <c r="F46" s="36">
        <v>1500</v>
      </c>
      <c r="G46" s="37">
        <v>1500</v>
      </c>
      <c r="H46" s="38">
        <v>1500</v>
      </c>
      <c r="I46" s="38">
        <v>1500</v>
      </c>
      <c r="L46" s="40"/>
      <c r="M46" s="44"/>
    </row>
    <row r="47" spans="1:13">
      <c r="A47" s="34"/>
      <c r="B47" s="35"/>
      <c r="C47" s="45"/>
      <c r="D47" s="58"/>
      <c r="G47" s="56"/>
      <c r="H47" s="57"/>
      <c r="I47" s="57"/>
      <c r="L47" s="32" t="s">
        <v>46</v>
      </c>
      <c r="M47" s="46"/>
    </row>
    <row r="48" spans="1:13" ht="18.75" customHeight="1">
      <c r="A48" s="29">
        <v>290</v>
      </c>
      <c r="B48" s="30" t="s">
        <v>46</v>
      </c>
      <c r="C48" s="45">
        <f>SUM(C49:C55)</f>
        <v>159257.29</v>
      </c>
      <c r="D48" s="45">
        <f>SUM(D49:D55)</f>
        <v>59642.679999999993</v>
      </c>
      <c r="E48" s="45">
        <f>SUM(E49:E53)</f>
        <v>39000</v>
      </c>
      <c r="F48" s="20">
        <f>SUM(F49:F53)</f>
        <v>99031</v>
      </c>
      <c r="G48" s="21">
        <f>SUM(G49:G56)</f>
        <v>29000</v>
      </c>
      <c r="H48" s="22">
        <f>SUM(H49:H51)</f>
        <v>25000</v>
      </c>
      <c r="I48" s="22">
        <f>SUM(I49:I51)</f>
        <v>25000</v>
      </c>
      <c r="L48" s="40" t="s">
        <v>47</v>
      </c>
      <c r="M48" s="44">
        <v>38019.769999999997</v>
      </c>
    </row>
    <row r="49" spans="1:13">
      <c r="A49" s="34" t="s">
        <v>48</v>
      </c>
      <c r="B49" s="35" t="s">
        <v>47</v>
      </c>
      <c r="C49" s="42">
        <v>30310.61</v>
      </c>
      <c r="D49" s="43">
        <v>38019.769999999997</v>
      </c>
      <c r="E49" s="42">
        <v>20000</v>
      </c>
      <c r="F49" s="36">
        <v>22000</v>
      </c>
      <c r="G49" s="37">
        <v>15000</v>
      </c>
      <c r="H49" s="38">
        <v>11000</v>
      </c>
      <c r="I49" s="38">
        <v>11000</v>
      </c>
      <c r="L49" s="40" t="s">
        <v>49</v>
      </c>
      <c r="M49" s="44">
        <v>11226.8</v>
      </c>
    </row>
    <row r="50" spans="1:13">
      <c r="A50" s="34" t="s">
        <v>48</v>
      </c>
      <c r="B50" s="35" t="s">
        <v>49</v>
      </c>
      <c r="C50" s="42">
        <v>9711.9</v>
      </c>
      <c r="D50" s="43">
        <v>11226.8</v>
      </c>
      <c r="E50" s="42">
        <v>9000</v>
      </c>
      <c r="F50" s="36">
        <v>9000</v>
      </c>
      <c r="G50" s="37">
        <v>9000</v>
      </c>
      <c r="H50" s="38">
        <v>9000</v>
      </c>
      <c r="I50" s="38">
        <v>9000</v>
      </c>
      <c r="L50" s="40" t="s">
        <v>46</v>
      </c>
      <c r="M50" s="44">
        <v>10396.11</v>
      </c>
    </row>
    <row r="51" spans="1:13">
      <c r="A51" s="34" t="s">
        <v>48</v>
      </c>
      <c r="B51" s="35" t="s">
        <v>46</v>
      </c>
      <c r="C51" s="42">
        <v>101352.22</v>
      </c>
      <c r="D51" s="43">
        <v>10396.11</v>
      </c>
      <c r="E51" s="42">
        <v>10000</v>
      </c>
      <c r="F51" s="36">
        <v>10000</v>
      </c>
      <c r="G51" s="37">
        <v>5000</v>
      </c>
      <c r="H51" s="38">
        <v>5000</v>
      </c>
      <c r="I51" s="38">
        <v>5000</v>
      </c>
      <c r="L51" s="40" t="s">
        <v>50</v>
      </c>
      <c r="M51" s="44"/>
    </row>
    <row r="52" spans="1:13">
      <c r="A52" s="34" t="s">
        <v>48</v>
      </c>
      <c r="B52" s="35" t="s">
        <v>50</v>
      </c>
      <c r="C52" s="42">
        <v>1440.49</v>
      </c>
      <c r="D52" s="42"/>
      <c r="E52" s="52"/>
      <c r="F52" s="27">
        <v>765</v>
      </c>
      <c r="G52" s="59">
        <v>0</v>
      </c>
      <c r="H52" s="60">
        <v>0</v>
      </c>
      <c r="I52" s="60">
        <v>0</v>
      </c>
      <c r="L52" s="40" t="s">
        <v>51</v>
      </c>
      <c r="M52" s="44"/>
    </row>
    <row r="53" spans="1:13">
      <c r="A53" s="34" t="s">
        <v>48</v>
      </c>
      <c r="B53" s="35" t="s">
        <v>51</v>
      </c>
      <c r="C53" s="42"/>
      <c r="D53" s="42"/>
      <c r="E53" s="52"/>
      <c r="F53" s="27">
        <v>57266</v>
      </c>
      <c r="G53" s="59">
        <v>0</v>
      </c>
      <c r="H53" s="60">
        <v>0</v>
      </c>
      <c r="I53" s="60">
        <v>0</v>
      </c>
      <c r="L53" s="40" t="s">
        <v>52</v>
      </c>
      <c r="M53" s="44"/>
    </row>
    <row r="54" spans="1:13" ht="15.75" customHeight="1">
      <c r="A54" s="34" t="s">
        <v>48</v>
      </c>
      <c r="B54" s="35" t="s">
        <v>52</v>
      </c>
      <c r="C54" s="42">
        <v>16212.18</v>
      </c>
      <c r="D54" s="42"/>
      <c r="E54" s="52"/>
      <c r="F54" s="27"/>
      <c r="G54" s="59"/>
      <c r="H54" s="60"/>
      <c r="I54" s="60"/>
      <c r="L54" s="40" t="s">
        <v>53</v>
      </c>
      <c r="M54" s="44"/>
    </row>
    <row r="55" spans="1:13">
      <c r="A55" s="34" t="s">
        <v>48</v>
      </c>
      <c r="B55" s="35" t="s">
        <v>53</v>
      </c>
      <c r="C55" s="42">
        <v>229.89</v>
      </c>
      <c r="D55" s="42"/>
      <c r="E55" s="52"/>
      <c r="F55" s="27"/>
      <c r="G55" s="59"/>
      <c r="H55" s="60"/>
      <c r="I55" s="60"/>
      <c r="L55" s="61"/>
      <c r="M55" s="44"/>
    </row>
    <row r="56" spans="1:13">
      <c r="A56" s="62"/>
      <c r="B56" s="61"/>
      <c r="C56" s="42"/>
      <c r="D56" s="42"/>
      <c r="E56" s="52"/>
      <c r="F56" s="27"/>
      <c r="G56" s="59"/>
      <c r="H56" s="60"/>
      <c r="I56" s="60"/>
      <c r="L56" s="32" t="s">
        <v>54</v>
      </c>
      <c r="M56" s="46"/>
    </row>
    <row r="57" spans="1:13" ht="27.75" customHeight="1">
      <c r="A57" s="29">
        <v>300</v>
      </c>
      <c r="B57" s="30" t="s">
        <v>54</v>
      </c>
      <c r="C57" s="45">
        <f>SUM(C58:C91)</f>
        <v>1276626.1300000001</v>
      </c>
      <c r="D57" s="45">
        <f>SUM(D58:D91)</f>
        <v>1546242.29</v>
      </c>
      <c r="E57" s="45">
        <f>SUM(E58:E90)</f>
        <v>1380421.35</v>
      </c>
      <c r="F57" s="20">
        <f>SUM(F58:F91)</f>
        <v>1453393.35</v>
      </c>
      <c r="G57" s="50">
        <f>SUM(G58:G90)</f>
        <v>1482225.35</v>
      </c>
      <c r="H57" s="51">
        <f>SUM(H58:H91)</f>
        <v>1508389.35</v>
      </c>
      <c r="I57" s="51">
        <f>SUM(I58:I91)</f>
        <v>1520776.35</v>
      </c>
      <c r="L57" s="40" t="s">
        <v>55</v>
      </c>
      <c r="M57" s="43">
        <v>10323</v>
      </c>
    </row>
    <row r="58" spans="1:13">
      <c r="A58" s="34" t="s">
        <v>56</v>
      </c>
      <c r="B58" s="35" t="s">
        <v>55</v>
      </c>
      <c r="C58" s="42">
        <v>10317.42</v>
      </c>
      <c r="D58" s="43">
        <v>10323</v>
      </c>
      <c r="E58" s="42">
        <v>10318</v>
      </c>
      <c r="F58" s="36">
        <v>10328</v>
      </c>
      <c r="G58" s="47">
        <v>10328</v>
      </c>
      <c r="H58" s="48">
        <v>10328</v>
      </c>
      <c r="I58" s="48">
        <v>10328</v>
      </c>
      <c r="L58" s="40" t="s">
        <v>57</v>
      </c>
      <c r="M58" s="43">
        <v>342.71</v>
      </c>
    </row>
    <row r="59" spans="1:13" ht="20.25" customHeight="1">
      <c r="A59" s="34" t="s">
        <v>56</v>
      </c>
      <c r="B59" s="35" t="s">
        <v>57</v>
      </c>
      <c r="C59" s="42">
        <v>420.29</v>
      </c>
      <c r="D59" s="43">
        <v>342.71</v>
      </c>
      <c r="E59" s="42">
        <v>420</v>
      </c>
      <c r="F59" s="36">
        <v>342</v>
      </c>
      <c r="G59" s="47">
        <v>420</v>
      </c>
      <c r="H59" s="48">
        <v>420</v>
      </c>
      <c r="I59" s="48">
        <v>420</v>
      </c>
      <c r="L59" s="40" t="s">
        <v>58</v>
      </c>
      <c r="M59" s="43">
        <v>101906.15</v>
      </c>
    </row>
    <row r="60" spans="1:13" ht="21" customHeight="1">
      <c r="A60" s="34" t="s">
        <v>56</v>
      </c>
      <c r="B60" s="35" t="s">
        <v>59</v>
      </c>
      <c r="C60" s="42">
        <v>117.74</v>
      </c>
      <c r="D60" s="43">
        <v>101906.15</v>
      </c>
      <c r="E60" s="42">
        <v>100</v>
      </c>
      <c r="F60" s="36">
        <v>100</v>
      </c>
      <c r="G60" s="47">
        <v>200</v>
      </c>
      <c r="H60" s="48">
        <v>200</v>
      </c>
      <c r="I60" s="48">
        <v>200</v>
      </c>
      <c r="L60" s="40" t="s">
        <v>59</v>
      </c>
      <c r="M60" s="43">
        <v>160.55000000000001</v>
      </c>
    </row>
    <row r="61" spans="1:13" ht="18" customHeight="1">
      <c r="A61" s="34" t="s">
        <v>56</v>
      </c>
      <c r="B61" s="35" t="s">
        <v>60</v>
      </c>
      <c r="C61" s="42"/>
      <c r="D61" s="43">
        <v>160.55000000000001</v>
      </c>
      <c r="E61" s="42"/>
      <c r="F61" s="36">
        <v>2540</v>
      </c>
      <c r="G61" s="47">
        <v>2540</v>
      </c>
      <c r="H61" s="48">
        <v>2540</v>
      </c>
      <c r="I61" s="48">
        <v>2540</v>
      </c>
      <c r="L61" s="40" t="s">
        <v>60</v>
      </c>
      <c r="M61" s="43"/>
    </row>
    <row r="62" spans="1:13">
      <c r="A62" s="34" t="s">
        <v>56</v>
      </c>
      <c r="B62" s="35" t="s">
        <v>61</v>
      </c>
      <c r="C62" s="42"/>
      <c r="D62" s="43">
        <v>154.62</v>
      </c>
      <c r="E62" s="42"/>
      <c r="F62" s="36"/>
      <c r="G62" s="47"/>
      <c r="H62" s="48"/>
      <c r="I62" s="48"/>
      <c r="L62" s="40" t="s">
        <v>61</v>
      </c>
      <c r="M62" s="43">
        <v>154.62</v>
      </c>
    </row>
    <row r="63" spans="1:13" ht="21" customHeight="1">
      <c r="A63" s="34" t="s">
        <v>56</v>
      </c>
      <c r="B63" s="35" t="s">
        <v>62</v>
      </c>
      <c r="C63" s="42">
        <v>913.08</v>
      </c>
      <c r="D63" s="43">
        <v>1826.16</v>
      </c>
      <c r="E63" s="45"/>
      <c r="F63" s="20"/>
      <c r="G63" s="50"/>
      <c r="H63" s="51"/>
      <c r="I63" s="51"/>
      <c r="L63" s="40" t="s">
        <v>62</v>
      </c>
      <c r="M63" s="43">
        <v>1826.16</v>
      </c>
    </row>
    <row r="64" spans="1:13" ht="18" customHeight="1">
      <c r="A64" s="34" t="s">
        <v>56</v>
      </c>
      <c r="B64" s="35" t="s">
        <v>63</v>
      </c>
      <c r="C64" s="42">
        <v>23009.84</v>
      </c>
      <c r="D64" s="43">
        <v>24248.37</v>
      </c>
      <c r="E64" s="42">
        <v>15000</v>
      </c>
      <c r="F64" s="36">
        <v>15000</v>
      </c>
      <c r="G64" s="47">
        <v>15000</v>
      </c>
      <c r="H64" s="48">
        <v>15000</v>
      </c>
      <c r="I64" s="48">
        <v>15000</v>
      </c>
      <c r="L64" s="40" t="s">
        <v>63</v>
      </c>
      <c r="M64" s="43">
        <v>24248.37</v>
      </c>
    </row>
    <row r="65" spans="1:13" ht="19.5" customHeight="1">
      <c r="A65" s="34" t="s">
        <v>56</v>
      </c>
      <c r="B65" s="35" t="s">
        <v>64</v>
      </c>
      <c r="C65" s="42">
        <v>17280</v>
      </c>
      <c r="D65" s="43"/>
      <c r="E65" s="42"/>
      <c r="F65" s="36"/>
      <c r="G65" s="47"/>
      <c r="H65" s="48"/>
      <c r="I65" s="48"/>
      <c r="L65" s="40" t="s">
        <v>64</v>
      </c>
      <c r="M65" s="43"/>
    </row>
    <row r="66" spans="1:13" ht="20.25" customHeight="1">
      <c r="A66" s="34" t="s">
        <v>56</v>
      </c>
      <c r="B66" s="35" t="s">
        <v>65</v>
      </c>
      <c r="C66" s="42">
        <v>26496</v>
      </c>
      <c r="D66" s="42"/>
      <c r="E66" s="42"/>
      <c r="F66" s="36"/>
      <c r="G66" s="47"/>
      <c r="H66" s="48"/>
      <c r="I66" s="48"/>
      <c r="L66" s="40" t="s">
        <v>65</v>
      </c>
      <c r="M66" s="43"/>
    </row>
    <row r="67" spans="1:13" ht="18.75" customHeight="1">
      <c r="A67" s="34" t="s">
        <v>56</v>
      </c>
      <c r="B67" s="35" t="s">
        <v>66</v>
      </c>
      <c r="C67" s="42">
        <v>19544.16</v>
      </c>
      <c r="D67" s="42"/>
      <c r="E67" s="42"/>
      <c r="F67" s="36"/>
      <c r="G67" s="47"/>
      <c r="H67" s="48"/>
      <c r="I67" s="48"/>
      <c r="L67" s="40" t="s">
        <v>66</v>
      </c>
      <c r="M67" s="43"/>
    </row>
    <row r="68" spans="1:13" ht="24" customHeight="1">
      <c r="A68" s="34" t="s">
        <v>56</v>
      </c>
      <c r="B68" s="35" t="s">
        <v>67</v>
      </c>
      <c r="C68" s="42">
        <v>9890.7000000000007</v>
      </c>
      <c r="D68" s="43">
        <v>10122.629999999999</v>
      </c>
      <c r="E68" s="42">
        <v>9800</v>
      </c>
      <c r="F68" s="36">
        <v>10409</v>
      </c>
      <c r="G68" s="47">
        <v>10409</v>
      </c>
      <c r="H68" s="48">
        <v>10409</v>
      </c>
      <c r="I68" s="48">
        <v>10409</v>
      </c>
      <c r="L68" s="40" t="s">
        <v>67</v>
      </c>
      <c r="M68" s="43">
        <v>10122.629999999999</v>
      </c>
    </row>
    <row r="69" spans="1:13" ht="20.25" customHeight="1">
      <c r="A69" s="34" t="s">
        <v>56</v>
      </c>
      <c r="B69" s="35" t="s">
        <v>68</v>
      </c>
      <c r="C69" s="42">
        <v>2837.38</v>
      </c>
      <c r="D69" s="43">
        <v>19519.98</v>
      </c>
      <c r="E69" s="42">
        <v>4000</v>
      </c>
      <c r="F69" s="36">
        <v>3200</v>
      </c>
      <c r="G69" s="47">
        <v>2600</v>
      </c>
      <c r="H69" s="48">
        <v>2600</v>
      </c>
      <c r="I69" s="48">
        <v>2600</v>
      </c>
      <c r="L69" s="40" t="s">
        <v>68</v>
      </c>
      <c r="M69" s="43">
        <v>19519.98</v>
      </c>
    </row>
    <row r="70" spans="1:13" ht="16.5" customHeight="1">
      <c r="A70" s="34" t="s">
        <v>56</v>
      </c>
      <c r="B70" s="35" t="s">
        <v>69</v>
      </c>
      <c r="C70" s="42">
        <v>2621.85</v>
      </c>
      <c r="D70" s="43">
        <v>2617.89</v>
      </c>
      <c r="E70" s="42">
        <v>2600</v>
      </c>
      <c r="F70" s="36">
        <v>2612</v>
      </c>
      <c r="G70" s="47">
        <v>2600</v>
      </c>
      <c r="H70" s="48">
        <v>2600</v>
      </c>
      <c r="I70" s="48">
        <v>2600</v>
      </c>
      <c r="L70" s="40" t="s">
        <v>69</v>
      </c>
      <c r="M70" s="43">
        <v>2617.89</v>
      </c>
    </row>
    <row r="71" spans="1:13" ht="13.5" customHeight="1">
      <c r="A71" s="34" t="s">
        <v>56</v>
      </c>
      <c r="B71" s="35" t="s">
        <v>70</v>
      </c>
      <c r="C71" s="42">
        <v>2133</v>
      </c>
      <c r="D71" s="43">
        <v>2016</v>
      </c>
      <c r="E71" s="42">
        <v>1800</v>
      </c>
      <c r="F71" s="36">
        <v>1166</v>
      </c>
      <c r="G71" s="47">
        <v>1160</v>
      </c>
      <c r="H71" s="48">
        <v>1160</v>
      </c>
      <c r="I71" s="48">
        <v>1160</v>
      </c>
      <c r="L71" s="40" t="s">
        <v>70</v>
      </c>
      <c r="M71" s="43">
        <v>2016</v>
      </c>
    </row>
    <row r="72" spans="1:13">
      <c r="A72" s="34" t="s">
        <v>56</v>
      </c>
      <c r="B72" s="35" t="s">
        <v>71</v>
      </c>
      <c r="C72" s="42">
        <v>875.56</v>
      </c>
      <c r="D72" s="43">
        <v>906</v>
      </c>
      <c r="E72" s="42">
        <v>1000</v>
      </c>
      <c r="F72" s="36">
        <v>1000</v>
      </c>
      <c r="G72" s="47">
        <v>1000</v>
      </c>
      <c r="H72" s="48">
        <v>1000</v>
      </c>
      <c r="I72" s="48">
        <v>1000</v>
      </c>
      <c r="L72" s="40" t="s">
        <v>71</v>
      </c>
      <c r="M72" s="43">
        <v>906</v>
      </c>
    </row>
    <row r="73" spans="1:13">
      <c r="A73" s="34" t="s">
        <v>56</v>
      </c>
      <c r="B73" s="35" t="s">
        <v>72</v>
      </c>
      <c r="C73" s="42"/>
      <c r="D73" s="43">
        <v>3338</v>
      </c>
      <c r="E73" s="42"/>
      <c r="F73" s="36"/>
      <c r="G73" s="47"/>
      <c r="H73" s="48"/>
      <c r="I73" s="48"/>
      <c r="L73" s="40" t="s">
        <v>72</v>
      </c>
      <c r="M73" s="43">
        <v>3338</v>
      </c>
    </row>
    <row r="74" spans="1:13" ht="15.75" customHeight="1">
      <c r="A74" s="34" t="s">
        <v>56</v>
      </c>
      <c r="B74" s="35" t="s">
        <v>73</v>
      </c>
      <c r="C74" s="42">
        <v>833.68</v>
      </c>
      <c r="D74" s="43">
        <v>743.48</v>
      </c>
      <c r="E74" s="42">
        <v>900</v>
      </c>
      <c r="F74" s="36">
        <v>900</v>
      </c>
      <c r="G74" s="47">
        <v>900</v>
      </c>
      <c r="H74" s="48">
        <v>900</v>
      </c>
      <c r="I74" s="48">
        <v>900</v>
      </c>
      <c r="L74" s="40" t="s">
        <v>73</v>
      </c>
      <c r="M74" s="43">
        <v>743.48</v>
      </c>
    </row>
    <row r="75" spans="1:13" ht="15.75" customHeight="1">
      <c r="A75" s="34" t="s">
        <v>56</v>
      </c>
      <c r="B75" s="35" t="s">
        <v>74</v>
      </c>
      <c r="C75" s="42">
        <v>985687</v>
      </c>
      <c r="D75" s="43">
        <v>1030504</v>
      </c>
      <c r="E75" s="42">
        <v>996000</v>
      </c>
      <c r="F75" s="36">
        <v>1062645</v>
      </c>
      <c r="G75" s="47">
        <v>1082756</v>
      </c>
      <c r="H75" s="48">
        <v>1108672</v>
      </c>
      <c r="I75" s="48">
        <v>1121159</v>
      </c>
      <c r="L75" s="40" t="s">
        <v>74</v>
      </c>
      <c r="M75" s="43">
        <v>1030504</v>
      </c>
    </row>
    <row r="76" spans="1:13" ht="21" customHeight="1">
      <c r="A76" s="34" t="s">
        <v>56</v>
      </c>
      <c r="B76" s="35" t="s">
        <v>75</v>
      </c>
      <c r="C76" s="42">
        <v>12502</v>
      </c>
      <c r="D76" s="42"/>
      <c r="E76" s="42"/>
      <c r="F76" s="36"/>
      <c r="G76" s="47">
        <v>9000</v>
      </c>
      <c r="H76" s="48">
        <v>9000</v>
      </c>
      <c r="I76" s="48">
        <v>9000</v>
      </c>
      <c r="L76" s="40" t="s">
        <v>75</v>
      </c>
      <c r="M76" s="43"/>
    </row>
    <row r="77" spans="1:13" ht="15.75" customHeight="1">
      <c r="A77" s="34" t="s">
        <v>56</v>
      </c>
      <c r="B77" s="35" t="s">
        <v>76</v>
      </c>
      <c r="C77" s="42">
        <v>56998</v>
      </c>
      <c r="D77" s="42"/>
      <c r="E77" s="42"/>
      <c r="F77" s="36"/>
      <c r="G77" s="47"/>
      <c r="H77" s="48"/>
      <c r="I77" s="48"/>
      <c r="L77" s="40" t="s">
        <v>76</v>
      </c>
      <c r="M77" s="43"/>
    </row>
    <row r="78" spans="1:13" ht="21" customHeight="1">
      <c r="A78" s="34" t="s">
        <v>56</v>
      </c>
      <c r="B78" s="35" t="s">
        <v>77</v>
      </c>
      <c r="C78" s="42">
        <v>1660</v>
      </c>
      <c r="D78" s="43">
        <v>1527.2</v>
      </c>
      <c r="E78" s="42">
        <v>2030</v>
      </c>
      <c r="F78" s="36">
        <v>2030</v>
      </c>
      <c r="G78" s="47">
        <v>1780</v>
      </c>
      <c r="H78" s="48">
        <v>1780</v>
      </c>
      <c r="I78" s="48">
        <v>1780</v>
      </c>
      <c r="L78" s="40" t="s">
        <v>77</v>
      </c>
      <c r="M78" s="43">
        <v>1527.2</v>
      </c>
    </row>
    <row r="79" spans="1:13" ht="18" customHeight="1">
      <c r="A79" s="34" t="s">
        <v>56</v>
      </c>
      <c r="B79" s="35" t="s">
        <v>78</v>
      </c>
      <c r="C79" s="42">
        <v>8045.24</v>
      </c>
      <c r="D79" s="43">
        <v>7505.72</v>
      </c>
      <c r="E79" s="42">
        <v>9000</v>
      </c>
      <c r="F79" s="36">
        <v>9000</v>
      </c>
      <c r="G79" s="47">
        <v>9000</v>
      </c>
      <c r="H79" s="48">
        <v>9000</v>
      </c>
      <c r="I79" s="48">
        <v>9000</v>
      </c>
      <c r="L79" s="40" t="s">
        <v>78</v>
      </c>
      <c r="M79" s="43">
        <v>7505.72</v>
      </c>
    </row>
    <row r="80" spans="1:13">
      <c r="A80" s="34" t="s">
        <v>56</v>
      </c>
      <c r="B80" s="35" t="s">
        <v>79</v>
      </c>
      <c r="C80" s="42">
        <v>7316.58</v>
      </c>
      <c r="D80" s="43">
        <v>6563.64</v>
      </c>
      <c r="E80" s="42">
        <v>6550</v>
      </c>
      <c r="F80" s="36">
        <v>6550</v>
      </c>
      <c r="G80" s="47">
        <v>6950</v>
      </c>
      <c r="H80" s="48">
        <v>6950</v>
      </c>
      <c r="I80" s="48">
        <v>6950</v>
      </c>
      <c r="L80" s="40" t="s">
        <v>79</v>
      </c>
      <c r="M80" s="43">
        <v>6563.64</v>
      </c>
    </row>
    <row r="81" spans="1:13" ht="18" customHeight="1">
      <c r="A81" s="34" t="s">
        <v>56</v>
      </c>
      <c r="B81" s="35" t="s">
        <v>80</v>
      </c>
      <c r="C81" s="42">
        <v>18787</v>
      </c>
      <c r="D81" s="43">
        <v>17405</v>
      </c>
      <c r="E81" s="42">
        <v>17400</v>
      </c>
      <c r="F81" s="36">
        <v>17100</v>
      </c>
      <c r="G81" s="47">
        <v>17592</v>
      </c>
      <c r="H81" s="48">
        <v>17840</v>
      </c>
      <c r="I81" s="48">
        <v>17740</v>
      </c>
      <c r="L81" s="40" t="s">
        <v>80</v>
      </c>
      <c r="M81" s="43">
        <v>17405</v>
      </c>
    </row>
    <row r="82" spans="1:13" ht="17.25" customHeight="1">
      <c r="A82" s="34" t="s">
        <v>56</v>
      </c>
      <c r="B82" s="35" t="s">
        <v>81</v>
      </c>
      <c r="C82" s="42"/>
      <c r="D82" s="43"/>
      <c r="E82" s="42"/>
      <c r="F82" s="36">
        <v>2068</v>
      </c>
      <c r="G82" s="47"/>
      <c r="H82" s="48"/>
      <c r="I82" s="48"/>
      <c r="L82" s="40" t="s">
        <v>81</v>
      </c>
      <c r="M82" s="43"/>
    </row>
    <row r="83" spans="1:13" ht="15" customHeight="1">
      <c r="A83" s="34" t="s">
        <v>56</v>
      </c>
      <c r="B83" s="35" t="s">
        <v>82</v>
      </c>
      <c r="C83" s="42">
        <v>17151</v>
      </c>
      <c r="D83" s="43">
        <v>17035</v>
      </c>
      <c r="E83" s="42">
        <v>18000</v>
      </c>
      <c r="F83" s="36">
        <v>17903</v>
      </c>
      <c r="G83" s="47">
        <v>17600</v>
      </c>
      <c r="H83" s="48">
        <v>17600</v>
      </c>
      <c r="I83" s="48">
        <v>17600</v>
      </c>
      <c r="L83" s="40" t="s">
        <v>82</v>
      </c>
      <c r="M83" s="43">
        <v>17035</v>
      </c>
    </row>
    <row r="84" spans="1:13">
      <c r="A84" s="34" t="s">
        <v>56</v>
      </c>
      <c r="B84" s="35" t="s">
        <v>83</v>
      </c>
      <c r="C84" s="42">
        <v>12815.39</v>
      </c>
      <c r="D84" s="43">
        <v>12893.07</v>
      </c>
      <c r="E84" s="42">
        <v>12893</v>
      </c>
      <c r="F84" s="36">
        <v>12893</v>
      </c>
      <c r="G84" s="47">
        <v>13000</v>
      </c>
      <c r="H84" s="48">
        <v>13000</v>
      </c>
      <c r="I84" s="48">
        <v>13000</v>
      </c>
      <c r="L84" s="40" t="s">
        <v>83</v>
      </c>
      <c r="M84" s="43">
        <v>12893.07</v>
      </c>
    </row>
    <row r="85" spans="1:13" ht="21" customHeight="1">
      <c r="A85" s="34" t="s">
        <v>56</v>
      </c>
      <c r="B85" s="35" t="s">
        <v>84</v>
      </c>
      <c r="C85" s="42">
        <v>7200</v>
      </c>
      <c r="D85" s="43">
        <v>9100</v>
      </c>
      <c r="E85" s="42">
        <v>9000</v>
      </c>
      <c r="F85" s="36">
        <v>9000</v>
      </c>
      <c r="G85" s="47">
        <v>12280</v>
      </c>
      <c r="H85" s="48">
        <v>12280</v>
      </c>
      <c r="I85" s="48">
        <v>12280</v>
      </c>
      <c r="L85" s="40" t="s">
        <v>84</v>
      </c>
      <c r="M85" s="43">
        <v>9100</v>
      </c>
    </row>
    <row r="86" spans="1:13" ht="15.75" customHeight="1">
      <c r="A86" s="34" t="s">
        <v>56</v>
      </c>
      <c r="B86" s="35" t="s">
        <v>85</v>
      </c>
      <c r="C86" s="42">
        <v>18860.59</v>
      </c>
      <c r="D86" s="43">
        <v>6400.52</v>
      </c>
      <c r="E86" s="42">
        <v>5000</v>
      </c>
      <c r="F86" s="36">
        <v>5000</v>
      </c>
      <c r="G86" s="47">
        <v>6000</v>
      </c>
      <c r="H86" s="48">
        <v>6000</v>
      </c>
      <c r="I86" s="48">
        <v>6000</v>
      </c>
      <c r="L86" s="40" t="s">
        <v>85</v>
      </c>
      <c r="M86" s="43">
        <v>6400.52</v>
      </c>
    </row>
    <row r="87" spans="1:13">
      <c r="A87" s="34" t="s">
        <v>56</v>
      </c>
      <c r="B87" s="35" t="s">
        <v>86</v>
      </c>
      <c r="C87" s="42"/>
      <c r="D87" s="43">
        <v>255360</v>
      </c>
      <c r="E87" s="42">
        <v>255360</v>
      </c>
      <c r="F87" s="36">
        <v>255360</v>
      </c>
      <c r="G87" s="47">
        <v>255360</v>
      </c>
      <c r="H87" s="48">
        <v>255360</v>
      </c>
      <c r="I87" s="48">
        <v>255360</v>
      </c>
      <c r="L87" s="40" t="s">
        <v>86</v>
      </c>
      <c r="M87" s="43">
        <v>255360</v>
      </c>
    </row>
    <row r="88" spans="1:13" ht="16.5" customHeight="1">
      <c r="A88" s="34" t="s">
        <v>56</v>
      </c>
      <c r="B88" s="35" t="s">
        <v>87</v>
      </c>
      <c r="C88" s="42"/>
      <c r="D88" s="43"/>
      <c r="E88" s="42"/>
      <c r="F88" s="36">
        <v>2997</v>
      </c>
      <c r="G88" s="47"/>
      <c r="H88" s="48"/>
      <c r="I88" s="48"/>
      <c r="L88" s="40" t="s">
        <v>87</v>
      </c>
      <c r="M88" s="43"/>
    </row>
    <row r="89" spans="1:13">
      <c r="A89" s="34" t="s">
        <v>56</v>
      </c>
      <c r="B89" s="35" t="s">
        <v>88</v>
      </c>
      <c r="C89" s="42">
        <v>231.73</v>
      </c>
      <c r="D89" s="43">
        <v>472.25</v>
      </c>
      <c r="E89" s="42"/>
      <c r="F89" s="36"/>
      <c r="G89" s="47">
        <v>500</v>
      </c>
      <c r="H89" s="48">
        <v>500</v>
      </c>
      <c r="I89" s="48">
        <v>500</v>
      </c>
      <c r="L89" s="40" t="s">
        <v>88</v>
      </c>
      <c r="M89" s="43">
        <v>472.25</v>
      </c>
    </row>
    <row r="90" spans="1:13" ht="21" customHeight="1">
      <c r="A90" s="34" t="s">
        <v>56</v>
      </c>
      <c r="B90" s="35" t="s">
        <v>89</v>
      </c>
      <c r="C90" s="42">
        <v>3250.35</v>
      </c>
      <c r="D90" s="43">
        <v>3250.35</v>
      </c>
      <c r="E90" s="42">
        <v>3250.35</v>
      </c>
      <c r="F90" s="36">
        <v>3250.35</v>
      </c>
      <c r="G90" s="47">
        <v>3250.35</v>
      </c>
      <c r="H90" s="48">
        <v>3250.35</v>
      </c>
      <c r="I90" s="48">
        <v>3250.35</v>
      </c>
      <c r="L90" s="40" t="s">
        <v>89</v>
      </c>
      <c r="M90" s="43">
        <v>3250.35</v>
      </c>
    </row>
    <row r="91" spans="1:13" ht="19.5" customHeight="1">
      <c r="A91" s="34" t="s">
        <v>56</v>
      </c>
      <c r="B91" s="35" t="s">
        <v>90</v>
      </c>
      <c r="C91" s="42">
        <v>8830.5499999999993</v>
      </c>
      <c r="D91" s="42"/>
      <c r="E91" s="42"/>
      <c r="F91" s="36"/>
      <c r="G91" s="47"/>
      <c r="H91" s="48"/>
      <c r="I91" s="48"/>
      <c r="L91" s="40" t="s">
        <v>90</v>
      </c>
      <c r="M91" s="44"/>
    </row>
    <row r="92" spans="1:13">
      <c r="A92" s="34"/>
      <c r="B92" s="35"/>
      <c r="C92" s="42"/>
      <c r="D92" s="42"/>
      <c r="E92" s="52"/>
      <c r="F92" s="27"/>
      <c r="G92" s="59"/>
      <c r="H92" s="60"/>
      <c r="I92" s="60"/>
      <c r="L92" s="40"/>
      <c r="M92" s="46"/>
    </row>
    <row r="93" spans="1:13">
      <c r="A93" s="34"/>
      <c r="B93" s="30" t="s">
        <v>91</v>
      </c>
      <c r="C93" s="45">
        <f>C8+C26+C57</f>
        <v>5093366.1099999994</v>
      </c>
      <c r="D93" s="20">
        <f t="shared" ref="D93:I93" si="5">D10+D13+D16+D28+D37+D45+D48+D57</f>
        <v>5379058.79</v>
      </c>
      <c r="E93" s="45">
        <f t="shared" si="5"/>
        <v>5594188.3499999996</v>
      </c>
      <c r="F93" s="20">
        <f t="shared" si="5"/>
        <v>5775248.3499999996</v>
      </c>
      <c r="G93" s="63">
        <f t="shared" si="5"/>
        <v>5965875.3499999996</v>
      </c>
      <c r="H93" s="23">
        <f t="shared" si="5"/>
        <v>6152569.3499999996</v>
      </c>
      <c r="I93" s="23">
        <f t="shared" si="5"/>
        <v>6351096.3499999996</v>
      </c>
      <c r="L93" s="32" t="s">
        <v>91</v>
      </c>
      <c r="M93" s="44"/>
    </row>
    <row r="94" spans="1:13">
      <c r="A94" s="34"/>
      <c r="B94" s="35"/>
      <c r="C94" s="45"/>
      <c r="D94" s="45"/>
      <c r="E94" s="42"/>
      <c r="F94" s="36"/>
      <c r="G94" s="56"/>
      <c r="H94" s="57"/>
      <c r="I94" s="57"/>
      <c r="L94" s="40"/>
      <c r="M94" s="44"/>
    </row>
    <row r="95" spans="1:13">
      <c r="A95" s="52" t="s">
        <v>92</v>
      </c>
      <c r="B95" s="30"/>
      <c r="C95" s="45"/>
      <c r="D95" s="45"/>
      <c r="E95" s="52"/>
      <c r="F95" s="27"/>
      <c r="G95" s="64"/>
      <c r="H95" s="39"/>
      <c r="I95" s="39"/>
      <c r="L95" s="32"/>
      <c r="M95" s="44"/>
    </row>
    <row r="96" spans="1:13">
      <c r="A96" s="52"/>
      <c r="B96" s="30"/>
      <c r="C96" s="45"/>
      <c r="D96" s="45"/>
      <c r="E96" s="52"/>
      <c r="F96" s="27"/>
      <c r="G96" s="64"/>
      <c r="H96" s="39"/>
      <c r="I96" s="39"/>
      <c r="L96" s="32"/>
      <c r="M96" s="46"/>
    </row>
    <row r="97" spans="1:13" ht="18.75" customHeight="1">
      <c r="A97" s="65">
        <v>233</v>
      </c>
      <c r="B97" s="30" t="s">
        <v>93</v>
      </c>
      <c r="C97" s="45">
        <f>SUM(C100:C100)</f>
        <v>281684.07</v>
      </c>
      <c r="D97" s="45">
        <f>SUM(D98:D100)</f>
        <v>9173.4599999999991</v>
      </c>
      <c r="E97" s="45">
        <v>0</v>
      </c>
      <c r="F97" s="20">
        <f>SUM(F98:F101)</f>
        <v>47339</v>
      </c>
      <c r="G97" s="50">
        <f>SUM(G98:G101)</f>
        <v>2000</v>
      </c>
      <c r="H97" s="51">
        <f>SUM(H98:H101)</f>
        <v>2000</v>
      </c>
      <c r="I97" s="51">
        <f>SUM(I98:I101)</f>
        <v>2000</v>
      </c>
      <c r="L97" s="32" t="s">
        <v>93</v>
      </c>
      <c r="M97" s="44"/>
    </row>
    <row r="98" spans="1:13">
      <c r="A98" s="34" t="s">
        <v>94</v>
      </c>
      <c r="B98" s="52" t="s">
        <v>95</v>
      </c>
      <c r="C98" s="45"/>
      <c r="D98" s="42">
        <v>5188.46</v>
      </c>
      <c r="E98" s="42"/>
      <c r="F98" s="36"/>
      <c r="G98" s="47"/>
      <c r="H98" s="48"/>
      <c r="I98" s="48"/>
      <c r="L98" s="53" t="s">
        <v>95</v>
      </c>
      <c r="M98" s="44"/>
    </row>
    <row r="99" spans="1:13">
      <c r="A99" s="34" t="s">
        <v>94</v>
      </c>
      <c r="B99" s="52" t="s">
        <v>96</v>
      </c>
      <c r="C99" s="45"/>
      <c r="D99" s="45"/>
      <c r="E99" s="42"/>
      <c r="F99" s="36"/>
      <c r="G99" s="47"/>
      <c r="H99" s="48"/>
      <c r="I99" s="48"/>
      <c r="L99" s="53" t="s">
        <v>96</v>
      </c>
      <c r="M99" s="44"/>
    </row>
    <row r="100" spans="1:13" ht="21.75" customHeight="1">
      <c r="A100" s="34" t="s">
        <v>94</v>
      </c>
      <c r="B100" s="35" t="s">
        <v>93</v>
      </c>
      <c r="C100" s="42">
        <v>281684.07</v>
      </c>
      <c r="D100" s="43">
        <v>3985</v>
      </c>
      <c r="E100" s="42"/>
      <c r="F100" s="36">
        <v>3074</v>
      </c>
      <c r="G100" s="47">
        <v>2000</v>
      </c>
      <c r="H100" s="48">
        <v>2000</v>
      </c>
      <c r="I100" s="48">
        <v>2000</v>
      </c>
      <c r="L100" s="40" t="s">
        <v>93</v>
      </c>
      <c r="M100" s="44">
        <v>3985</v>
      </c>
    </row>
    <row r="101" spans="1:13" ht="21.75" customHeight="1">
      <c r="A101" s="62" t="s">
        <v>94</v>
      </c>
      <c r="B101" s="61" t="s">
        <v>97</v>
      </c>
      <c r="C101" s="42"/>
      <c r="D101" s="42"/>
      <c r="E101" s="42"/>
      <c r="F101" s="36">
        <v>44265</v>
      </c>
      <c r="G101" s="47"/>
      <c r="H101" s="48"/>
      <c r="I101" s="48"/>
      <c r="L101" s="61" t="s">
        <v>97</v>
      </c>
      <c r="M101" s="44"/>
    </row>
    <row r="102" spans="1:13">
      <c r="A102" s="62"/>
      <c r="B102" s="35"/>
      <c r="C102" s="42"/>
      <c r="D102" s="42"/>
      <c r="E102" s="42"/>
      <c r="F102" s="36"/>
      <c r="G102" s="47"/>
      <c r="H102" s="48"/>
      <c r="I102" s="48"/>
      <c r="L102" s="40"/>
      <c r="M102" s="46"/>
    </row>
    <row r="103" spans="1:13" ht="24.75" customHeight="1">
      <c r="A103" s="29">
        <v>322</v>
      </c>
      <c r="B103" s="30" t="s">
        <v>98</v>
      </c>
      <c r="C103" s="45">
        <f>SUM(C104:C111)</f>
        <v>464672.3</v>
      </c>
      <c r="D103" s="45">
        <f>SUM(D104:D111)</f>
        <v>665062.30000000005</v>
      </c>
      <c r="E103" s="45">
        <v>0</v>
      </c>
      <c r="F103" s="20">
        <f>SUM(F104:F109)</f>
        <v>105700</v>
      </c>
      <c r="G103" s="50">
        <f>SUM(G104:G111)</f>
        <v>836000</v>
      </c>
      <c r="H103" s="51">
        <f>SUM(H104:H111)</f>
        <v>0</v>
      </c>
      <c r="I103" s="51">
        <f>SUM(I104:I111)</f>
        <v>0</v>
      </c>
      <c r="L103" s="32" t="s">
        <v>98</v>
      </c>
      <c r="M103" s="44"/>
    </row>
    <row r="104" spans="1:13">
      <c r="A104" s="34" t="s">
        <v>99</v>
      </c>
      <c r="B104" s="52" t="s">
        <v>100</v>
      </c>
      <c r="C104" s="42"/>
      <c r="D104" s="43">
        <v>8370</v>
      </c>
      <c r="E104" s="42"/>
      <c r="F104" s="36"/>
      <c r="G104" s="47">
        <v>0</v>
      </c>
      <c r="H104" s="48"/>
      <c r="I104" s="48"/>
      <c r="L104" s="53" t="s">
        <v>100</v>
      </c>
      <c r="M104" s="44">
        <v>8370</v>
      </c>
    </row>
    <row r="105" spans="1:13" ht="20.25" customHeight="1">
      <c r="A105" s="34" t="s">
        <v>99</v>
      </c>
      <c r="B105" s="35" t="s">
        <v>101</v>
      </c>
      <c r="C105" s="42">
        <v>388672.3</v>
      </c>
      <c r="D105" s="43">
        <v>656692.30000000005</v>
      </c>
      <c r="E105" s="42"/>
      <c r="F105" s="36"/>
      <c r="G105" s="47">
        <v>0</v>
      </c>
      <c r="H105" s="48"/>
      <c r="I105" s="48"/>
      <c r="L105" s="40" t="s">
        <v>101</v>
      </c>
      <c r="M105" s="44">
        <v>656692.30000000005</v>
      </c>
    </row>
    <row r="106" spans="1:13" ht="16.5" customHeight="1">
      <c r="A106" s="34" t="s">
        <v>102</v>
      </c>
      <c r="B106" s="35" t="s">
        <v>103</v>
      </c>
      <c r="C106" s="42">
        <v>4000</v>
      </c>
      <c r="D106" s="42"/>
      <c r="E106" s="42"/>
      <c r="F106" s="36"/>
      <c r="G106" s="47"/>
      <c r="H106" s="48"/>
      <c r="I106" s="48"/>
      <c r="L106" s="40" t="s">
        <v>103</v>
      </c>
      <c r="M106" s="44"/>
    </row>
    <row r="107" spans="1:13" ht="18" customHeight="1">
      <c r="A107" s="34" t="s">
        <v>102</v>
      </c>
      <c r="B107" s="35" t="s">
        <v>104</v>
      </c>
      <c r="C107" s="42"/>
      <c r="D107" s="42"/>
      <c r="E107" s="42"/>
      <c r="F107" s="36">
        <v>40000</v>
      </c>
      <c r="G107" s="47"/>
      <c r="H107" s="48"/>
      <c r="I107" s="48"/>
      <c r="L107" s="40" t="s">
        <v>104</v>
      </c>
      <c r="M107" s="44"/>
    </row>
    <row r="108" spans="1:13" ht="14.25" customHeight="1">
      <c r="A108" s="62" t="s">
        <v>99</v>
      </c>
      <c r="B108" s="35" t="s">
        <v>105</v>
      </c>
      <c r="C108" s="42">
        <v>72000</v>
      </c>
      <c r="D108" s="42"/>
      <c r="E108" s="42"/>
      <c r="F108" s="36">
        <v>60000</v>
      </c>
      <c r="G108" s="47"/>
      <c r="H108" s="48"/>
      <c r="I108" s="48"/>
      <c r="L108" s="40" t="s">
        <v>105</v>
      </c>
      <c r="M108" s="44"/>
    </row>
    <row r="109" spans="1:13" ht="18" customHeight="1">
      <c r="A109" s="62" t="s">
        <v>99</v>
      </c>
      <c r="B109" s="35" t="s">
        <v>106</v>
      </c>
      <c r="C109" s="45"/>
      <c r="D109" s="45"/>
      <c r="E109" s="42"/>
      <c r="F109" s="36">
        <v>5700</v>
      </c>
      <c r="G109" s="47"/>
      <c r="H109" s="48"/>
      <c r="I109" s="48"/>
      <c r="J109" s="2"/>
      <c r="L109" s="40" t="s">
        <v>106</v>
      </c>
      <c r="M109" s="44"/>
    </row>
    <row r="110" spans="1:13" ht="18.75" customHeight="1">
      <c r="A110" s="62" t="s">
        <v>99</v>
      </c>
      <c r="B110" s="61" t="s">
        <v>107</v>
      </c>
      <c r="C110" s="45"/>
      <c r="D110" s="45"/>
      <c r="E110" s="42"/>
      <c r="F110" s="36"/>
      <c r="G110" s="47">
        <v>616000</v>
      </c>
      <c r="H110" s="48"/>
      <c r="I110" s="48"/>
      <c r="L110" s="61" t="s">
        <v>107</v>
      </c>
      <c r="M110" s="44"/>
    </row>
    <row r="111" spans="1:13" ht="19.5" customHeight="1">
      <c r="A111" s="62" t="s">
        <v>99</v>
      </c>
      <c r="B111" s="61" t="s">
        <v>108</v>
      </c>
      <c r="C111" s="45"/>
      <c r="D111" s="45"/>
      <c r="E111" s="42"/>
      <c r="F111" s="36"/>
      <c r="G111" s="47">
        <v>220000</v>
      </c>
      <c r="H111" s="48"/>
      <c r="I111" s="48"/>
      <c r="L111" s="61" t="s">
        <v>108</v>
      </c>
      <c r="M111" s="44"/>
    </row>
    <row r="112" spans="1:13">
      <c r="A112" s="62"/>
      <c r="B112" s="35"/>
      <c r="C112" s="45"/>
      <c r="D112" s="45"/>
      <c r="E112" s="42"/>
      <c r="F112" s="36"/>
      <c r="G112" s="47"/>
      <c r="H112" s="48"/>
      <c r="I112" s="48"/>
      <c r="L112" s="40"/>
      <c r="M112" s="46"/>
    </row>
    <row r="113" spans="1:13" ht="22.5" customHeight="1">
      <c r="A113" s="62"/>
      <c r="B113" s="30" t="s">
        <v>109</v>
      </c>
      <c r="C113" s="45">
        <f t="shared" ref="C113:I113" si="6">C97+C103</f>
        <v>746356.37</v>
      </c>
      <c r="D113" s="45">
        <f t="shared" si="6"/>
        <v>674235.76</v>
      </c>
      <c r="E113" s="45">
        <f t="shared" si="6"/>
        <v>0</v>
      </c>
      <c r="F113" s="20">
        <f t="shared" si="6"/>
        <v>153039</v>
      </c>
      <c r="G113" s="50">
        <f t="shared" si="6"/>
        <v>838000</v>
      </c>
      <c r="H113" s="51">
        <f t="shared" si="6"/>
        <v>2000</v>
      </c>
      <c r="I113" s="51">
        <f t="shared" si="6"/>
        <v>2000</v>
      </c>
      <c r="L113" s="32" t="s">
        <v>109</v>
      </c>
      <c r="M113" s="44"/>
    </row>
    <row r="114" spans="1:13">
      <c r="A114" s="34"/>
      <c r="B114" s="35"/>
      <c r="C114" s="45"/>
      <c r="D114" s="45"/>
      <c r="E114" s="52"/>
      <c r="F114" s="27"/>
      <c r="L114" s="40"/>
      <c r="M114" s="44"/>
    </row>
    <row r="115" spans="1:13">
      <c r="A115" s="65" t="s">
        <v>110</v>
      </c>
      <c r="B115" s="35"/>
      <c r="C115" s="45"/>
      <c r="D115" s="45"/>
      <c r="E115" s="52"/>
      <c r="F115" s="27"/>
      <c r="L115" s="40"/>
      <c r="M115" s="46"/>
    </row>
    <row r="116" spans="1:13">
      <c r="A116" s="66" t="s">
        <v>111</v>
      </c>
      <c r="B116" s="30" t="s">
        <v>112</v>
      </c>
      <c r="C116" s="45">
        <f t="shared" ref="C116:I116" si="7">C117+C118+C119+C175</f>
        <v>535160.23</v>
      </c>
      <c r="D116" s="45">
        <f t="shared" si="7"/>
        <v>509683.39999999997</v>
      </c>
      <c r="E116" s="45">
        <f t="shared" si="7"/>
        <v>645639</v>
      </c>
      <c r="F116" s="20">
        <f t="shared" si="7"/>
        <v>649339</v>
      </c>
      <c r="G116" s="63">
        <f t="shared" si="7"/>
        <v>683739</v>
      </c>
      <c r="H116" s="23">
        <f t="shared" si="7"/>
        <v>635239</v>
      </c>
      <c r="I116" s="23">
        <f t="shared" si="7"/>
        <v>635239</v>
      </c>
      <c r="L116" s="32" t="s">
        <v>112</v>
      </c>
      <c r="M116" s="67">
        <f>SUM(M117:M172)</f>
        <v>671985.82999999973</v>
      </c>
    </row>
    <row r="117" spans="1:13" ht="18" customHeight="1">
      <c r="A117" s="34" t="s">
        <v>113</v>
      </c>
      <c r="B117" s="35" t="s">
        <v>114</v>
      </c>
      <c r="C117" s="42">
        <v>244258.91</v>
      </c>
      <c r="D117" s="43">
        <v>248804.8</v>
      </c>
      <c r="E117" s="42">
        <v>283250</v>
      </c>
      <c r="F117" s="36">
        <v>303250</v>
      </c>
      <c r="G117" s="64">
        <v>303250</v>
      </c>
      <c r="H117" s="39">
        <v>303250</v>
      </c>
      <c r="I117" s="39">
        <v>303250</v>
      </c>
      <c r="L117" s="40" t="s">
        <v>114</v>
      </c>
      <c r="M117" s="44">
        <v>248804.8</v>
      </c>
    </row>
    <row r="118" spans="1:13" ht="21.75" customHeight="1">
      <c r="A118" s="34" t="s">
        <v>115</v>
      </c>
      <c r="B118" s="35" t="s">
        <v>116</v>
      </c>
      <c r="C118" s="42">
        <v>89971.96</v>
      </c>
      <c r="D118" s="43">
        <v>91700.05</v>
      </c>
      <c r="E118" s="42">
        <v>99704</v>
      </c>
      <c r="F118" s="36">
        <v>106704</v>
      </c>
      <c r="G118" s="64">
        <v>106704</v>
      </c>
      <c r="H118" s="39">
        <v>106704</v>
      </c>
      <c r="I118" s="39">
        <v>106704</v>
      </c>
      <c r="L118" s="40" t="s">
        <v>116</v>
      </c>
      <c r="M118" s="44">
        <v>91700.05</v>
      </c>
    </row>
    <row r="119" spans="1:13">
      <c r="A119" s="34" t="s">
        <v>117</v>
      </c>
      <c r="B119" s="35" t="s">
        <v>118</v>
      </c>
      <c r="C119" s="42">
        <f>SUM(C120:C173)</f>
        <v>196312.57999999996</v>
      </c>
      <c r="D119" s="43">
        <v>166104.76</v>
      </c>
      <c r="E119" s="42">
        <f>SUM(E120:E173)</f>
        <v>259560</v>
      </c>
      <c r="F119" s="36">
        <f>SUM(F120:F173)</f>
        <v>236260</v>
      </c>
      <c r="G119" s="64">
        <f>SUM(G120:G173)</f>
        <v>270660</v>
      </c>
      <c r="H119" s="39">
        <f>SUM(H120:H173)</f>
        <v>222160</v>
      </c>
      <c r="I119" s="39">
        <f>SUM(I120:I173)</f>
        <v>222160</v>
      </c>
      <c r="L119" s="40" t="s">
        <v>118</v>
      </c>
      <c r="M119" s="44">
        <v>166104.76</v>
      </c>
    </row>
    <row r="120" spans="1:13" ht="18.75" customHeight="1">
      <c r="A120" s="34" t="s">
        <v>117</v>
      </c>
      <c r="B120" s="35" t="s">
        <v>119</v>
      </c>
      <c r="C120" s="42">
        <v>214.9</v>
      </c>
      <c r="D120" s="43">
        <v>39.700000000000003</v>
      </c>
      <c r="E120" s="42">
        <v>1200</v>
      </c>
      <c r="F120" s="36">
        <v>1200</v>
      </c>
      <c r="G120" s="64">
        <v>1200</v>
      </c>
      <c r="H120" s="39">
        <v>1200</v>
      </c>
      <c r="I120" s="39">
        <v>1200</v>
      </c>
      <c r="L120" s="40" t="s">
        <v>119</v>
      </c>
      <c r="M120" s="44">
        <v>39.700000000000003</v>
      </c>
    </row>
    <row r="121" spans="1:13" ht="16.5" customHeight="1">
      <c r="A121" s="34" t="s">
        <v>117</v>
      </c>
      <c r="B121" s="35" t="s">
        <v>120</v>
      </c>
      <c r="C121" s="42">
        <v>0</v>
      </c>
      <c r="D121" s="43">
        <v>93.7</v>
      </c>
      <c r="E121" s="42">
        <v>200</v>
      </c>
      <c r="F121" s="36">
        <v>200</v>
      </c>
      <c r="G121" s="64">
        <v>2000</v>
      </c>
      <c r="H121" s="39">
        <v>2000</v>
      </c>
      <c r="I121" s="39">
        <v>2000</v>
      </c>
      <c r="L121" s="40" t="s">
        <v>120</v>
      </c>
      <c r="M121" s="44">
        <v>93.7</v>
      </c>
    </row>
    <row r="122" spans="1:13" ht="21" customHeight="1">
      <c r="A122" s="34" t="s">
        <v>117</v>
      </c>
      <c r="B122" s="35" t="s">
        <v>121</v>
      </c>
      <c r="C122" s="42">
        <v>31017.22</v>
      </c>
      <c r="D122" s="43">
        <v>29802.33</v>
      </c>
      <c r="E122" s="42">
        <v>35000</v>
      </c>
      <c r="F122" s="36">
        <v>35000</v>
      </c>
      <c r="G122" s="64">
        <v>35000</v>
      </c>
      <c r="H122" s="39">
        <v>33000</v>
      </c>
      <c r="I122" s="39">
        <v>33000</v>
      </c>
      <c r="L122" s="40" t="s">
        <v>121</v>
      </c>
      <c r="M122" s="44">
        <v>29802.33</v>
      </c>
    </row>
    <row r="123" spans="1:13">
      <c r="A123" s="34" t="s">
        <v>117</v>
      </c>
      <c r="B123" s="35" t="s">
        <v>122</v>
      </c>
      <c r="C123" s="42">
        <v>1901.86</v>
      </c>
      <c r="D123" s="43">
        <v>1437.34</v>
      </c>
      <c r="E123" s="42">
        <v>2000</v>
      </c>
      <c r="F123" s="36">
        <v>2000</v>
      </c>
      <c r="G123" s="64">
        <v>2000</v>
      </c>
      <c r="H123" s="39">
        <v>2400</v>
      </c>
      <c r="I123" s="39">
        <v>2400</v>
      </c>
      <c r="L123" s="40" t="s">
        <v>122</v>
      </c>
      <c r="M123" s="44">
        <v>1437.34</v>
      </c>
    </row>
    <row r="124" spans="1:13" ht="16.5" customHeight="1">
      <c r="A124" s="34" t="s">
        <v>117</v>
      </c>
      <c r="B124" s="35" t="s">
        <v>123</v>
      </c>
      <c r="C124" s="42">
        <v>15926.27</v>
      </c>
      <c r="D124" s="43">
        <v>15899.56</v>
      </c>
      <c r="E124" s="42">
        <v>20000</v>
      </c>
      <c r="F124" s="36">
        <v>20000</v>
      </c>
      <c r="G124" s="64">
        <v>20000</v>
      </c>
      <c r="H124" s="39">
        <v>21000</v>
      </c>
      <c r="I124" s="39">
        <v>21000</v>
      </c>
      <c r="L124" s="40" t="s">
        <v>123</v>
      </c>
      <c r="M124" s="44">
        <v>15899.56</v>
      </c>
    </row>
    <row r="125" spans="1:13" ht="18.75" customHeight="1">
      <c r="A125" s="34" t="s">
        <v>117</v>
      </c>
      <c r="B125" s="35" t="s">
        <v>124</v>
      </c>
      <c r="C125" s="42">
        <v>218.18</v>
      </c>
      <c r="D125" s="43"/>
      <c r="E125" s="42">
        <v>110</v>
      </c>
      <c r="F125" s="36">
        <v>110</v>
      </c>
      <c r="G125" s="64">
        <v>110</v>
      </c>
      <c r="H125" s="39">
        <v>110</v>
      </c>
      <c r="I125" s="39">
        <v>110</v>
      </c>
      <c r="L125" s="40" t="s">
        <v>124</v>
      </c>
      <c r="M125" s="44"/>
    </row>
    <row r="126" spans="1:13">
      <c r="A126" s="34" t="s">
        <v>117</v>
      </c>
      <c r="B126" s="35" t="s">
        <v>125</v>
      </c>
      <c r="C126" s="42">
        <v>666.2</v>
      </c>
      <c r="D126" s="43">
        <v>280</v>
      </c>
      <c r="E126" s="42">
        <v>2000</v>
      </c>
      <c r="F126" s="36">
        <v>2000</v>
      </c>
      <c r="G126" s="64">
        <v>2000</v>
      </c>
      <c r="H126" s="39">
        <v>2000</v>
      </c>
      <c r="I126" s="39">
        <v>2000</v>
      </c>
      <c r="L126" s="40" t="s">
        <v>125</v>
      </c>
      <c r="M126" s="44">
        <v>280</v>
      </c>
    </row>
    <row r="127" spans="1:13">
      <c r="A127" s="34" t="s">
        <v>117</v>
      </c>
      <c r="B127" s="35" t="s">
        <v>126</v>
      </c>
      <c r="C127" s="42">
        <v>2722.94</v>
      </c>
      <c r="D127" s="43">
        <v>2886.77</v>
      </c>
      <c r="E127" s="42">
        <v>5400</v>
      </c>
      <c r="F127" s="36">
        <v>1400</v>
      </c>
      <c r="G127" s="64">
        <v>2000</v>
      </c>
      <c r="H127" s="39">
        <v>2000</v>
      </c>
      <c r="I127" s="39">
        <v>2000</v>
      </c>
      <c r="L127" s="40" t="s">
        <v>126</v>
      </c>
      <c r="M127" s="44">
        <v>2886.77</v>
      </c>
    </row>
    <row r="128" spans="1:13" ht="20.25" customHeight="1">
      <c r="A128" s="34" t="s">
        <v>117</v>
      </c>
      <c r="B128" s="35" t="s">
        <v>127</v>
      </c>
      <c r="C128" s="42"/>
      <c r="D128" s="43"/>
      <c r="E128" s="42">
        <v>100</v>
      </c>
      <c r="F128" s="36">
        <v>100</v>
      </c>
      <c r="G128" s="64">
        <v>100</v>
      </c>
      <c r="H128" s="39">
        <v>100</v>
      </c>
      <c r="I128" s="39">
        <v>100</v>
      </c>
      <c r="L128" s="40" t="s">
        <v>127</v>
      </c>
      <c r="M128" s="44"/>
    </row>
    <row r="129" spans="1:13" ht="16.5" customHeight="1">
      <c r="A129" s="34" t="s">
        <v>117</v>
      </c>
      <c r="B129" s="35" t="s">
        <v>128</v>
      </c>
      <c r="C129" s="42">
        <v>316.67</v>
      </c>
      <c r="D129" s="43">
        <v>101.89</v>
      </c>
      <c r="E129" s="42">
        <v>1000</v>
      </c>
      <c r="F129" s="36">
        <v>1000</v>
      </c>
      <c r="G129" s="64">
        <v>1000</v>
      </c>
      <c r="H129" s="39">
        <v>1000</v>
      </c>
      <c r="I129" s="39">
        <v>1000</v>
      </c>
      <c r="L129" s="40" t="s">
        <v>128</v>
      </c>
      <c r="M129" s="44">
        <v>101.89</v>
      </c>
    </row>
    <row r="130" spans="1:13" ht="18.75" customHeight="1">
      <c r="A130" s="34" t="s">
        <v>117</v>
      </c>
      <c r="B130" s="35" t="s">
        <v>129</v>
      </c>
      <c r="C130" s="42"/>
      <c r="D130" s="43"/>
      <c r="E130" s="42"/>
      <c r="F130" s="36"/>
      <c r="G130" s="64">
        <v>100</v>
      </c>
      <c r="H130" s="39">
        <v>100</v>
      </c>
      <c r="I130" s="39">
        <v>100</v>
      </c>
      <c r="L130" s="40" t="s">
        <v>129</v>
      </c>
      <c r="M130" s="44"/>
    </row>
    <row r="131" spans="1:13" ht="16.5" customHeight="1">
      <c r="A131" s="34" t="s">
        <v>117</v>
      </c>
      <c r="B131" s="35" t="s">
        <v>130</v>
      </c>
      <c r="C131" s="42">
        <v>6587</v>
      </c>
      <c r="D131" s="43">
        <v>5574.49</v>
      </c>
      <c r="E131" s="42">
        <v>8500</v>
      </c>
      <c r="F131" s="36">
        <v>8500</v>
      </c>
      <c r="G131" s="64">
        <v>8500</v>
      </c>
      <c r="H131" s="39">
        <v>8500</v>
      </c>
      <c r="I131" s="39">
        <v>8500</v>
      </c>
      <c r="L131" s="40" t="s">
        <v>130</v>
      </c>
      <c r="M131" s="44">
        <v>5574.49</v>
      </c>
    </row>
    <row r="132" spans="1:13">
      <c r="A132" s="34" t="s">
        <v>117</v>
      </c>
      <c r="B132" s="35" t="s">
        <v>131</v>
      </c>
      <c r="C132" s="42">
        <v>1900.8</v>
      </c>
      <c r="D132" s="43">
        <v>407.89</v>
      </c>
      <c r="E132" s="42">
        <v>3000</v>
      </c>
      <c r="F132" s="36">
        <v>1000</v>
      </c>
      <c r="G132" s="64">
        <v>1000</v>
      </c>
      <c r="H132" s="39">
        <v>1000</v>
      </c>
      <c r="I132" s="39">
        <v>1000</v>
      </c>
      <c r="L132" s="40" t="s">
        <v>131</v>
      </c>
      <c r="M132" s="44">
        <v>407.89</v>
      </c>
    </row>
    <row r="133" spans="1:13" ht="21.75" customHeight="1">
      <c r="A133" s="34" t="s">
        <v>117</v>
      </c>
      <c r="B133" s="35" t="s">
        <v>132</v>
      </c>
      <c r="C133" s="42">
        <v>1858.43</v>
      </c>
      <c r="D133" s="43">
        <v>1381.24</v>
      </c>
      <c r="E133" s="42">
        <v>2200</v>
      </c>
      <c r="F133" s="36">
        <v>2200</v>
      </c>
      <c r="G133" s="64">
        <v>2200</v>
      </c>
      <c r="H133" s="39">
        <v>2200</v>
      </c>
      <c r="I133" s="39">
        <v>2200</v>
      </c>
      <c r="L133" s="40" t="s">
        <v>132</v>
      </c>
      <c r="M133" s="44">
        <v>1381.24</v>
      </c>
    </row>
    <row r="134" spans="1:13">
      <c r="A134" s="34" t="s">
        <v>117</v>
      </c>
      <c r="B134" s="35" t="s">
        <v>133</v>
      </c>
      <c r="C134" s="42">
        <v>5149.38</v>
      </c>
      <c r="D134" s="43">
        <v>3180.89</v>
      </c>
      <c r="E134" s="42">
        <v>4500</v>
      </c>
      <c r="F134" s="36">
        <v>4500</v>
      </c>
      <c r="G134" s="64">
        <v>4500</v>
      </c>
      <c r="H134" s="39">
        <v>4500</v>
      </c>
      <c r="I134" s="39">
        <v>4500</v>
      </c>
      <c r="L134" s="40" t="s">
        <v>133</v>
      </c>
      <c r="M134" s="44">
        <v>3180.89</v>
      </c>
    </row>
    <row r="135" spans="1:13" ht="18" customHeight="1">
      <c r="A135" s="34" t="s">
        <v>117</v>
      </c>
      <c r="B135" s="35" t="s">
        <v>134</v>
      </c>
      <c r="C135" s="42">
        <v>230.4</v>
      </c>
      <c r="D135" s="43">
        <v>470.4</v>
      </c>
      <c r="E135" s="42">
        <v>300</v>
      </c>
      <c r="F135" s="36">
        <v>300</v>
      </c>
      <c r="G135" s="64">
        <v>300</v>
      </c>
      <c r="H135" s="39">
        <v>300</v>
      </c>
      <c r="I135" s="39">
        <v>300</v>
      </c>
      <c r="L135" s="40" t="s">
        <v>134</v>
      </c>
      <c r="M135" s="44">
        <v>470.4</v>
      </c>
    </row>
    <row r="136" spans="1:13" ht="18.75" customHeight="1">
      <c r="A136" s="34" t="s">
        <v>117</v>
      </c>
      <c r="B136" s="35" t="s">
        <v>135</v>
      </c>
      <c r="C136" s="42">
        <v>5859.24</v>
      </c>
      <c r="D136" s="43">
        <v>5669.54</v>
      </c>
      <c r="E136" s="42">
        <v>6700</v>
      </c>
      <c r="F136" s="36">
        <v>6700</v>
      </c>
      <c r="G136" s="64">
        <v>6700</v>
      </c>
      <c r="H136" s="39">
        <v>6700</v>
      </c>
      <c r="I136" s="39">
        <v>6700</v>
      </c>
      <c r="L136" s="40" t="s">
        <v>135</v>
      </c>
      <c r="M136" s="44">
        <v>5669.54</v>
      </c>
    </row>
    <row r="137" spans="1:13" ht="19.5" customHeight="1">
      <c r="A137" s="34" t="s">
        <v>117</v>
      </c>
      <c r="B137" s="35" t="s">
        <v>136</v>
      </c>
      <c r="C137" s="42">
        <v>649.77</v>
      </c>
      <c r="D137" s="43">
        <v>3030.1</v>
      </c>
      <c r="E137" s="42">
        <v>2500</v>
      </c>
      <c r="F137" s="36">
        <v>2500</v>
      </c>
      <c r="G137" s="64">
        <v>2500</v>
      </c>
      <c r="H137" s="39">
        <v>2500</v>
      </c>
      <c r="I137" s="39">
        <v>2500</v>
      </c>
      <c r="L137" s="40" t="s">
        <v>136</v>
      </c>
      <c r="M137" s="44">
        <v>3030.1</v>
      </c>
    </row>
    <row r="138" spans="1:13" ht="19.5" customHeight="1">
      <c r="A138" s="34" t="s">
        <v>117</v>
      </c>
      <c r="B138" s="35" t="s">
        <v>137</v>
      </c>
      <c r="C138" s="42">
        <v>1095.5899999999999</v>
      </c>
      <c r="D138" s="43">
        <v>1406.92</v>
      </c>
      <c r="E138" s="42">
        <v>1250</v>
      </c>
      <c r="F138" s="36">
        <v>1250</v>
      </c>
      <c r="G138" s="64">
        <v>1400</v>
      </c>
      <c r="H138" s="39">
        <v>1400</v>
      </c>
      <c r="I138" s="39">
        <v>1400</v>
      </c>
      <c r="L138" s="40" t="s">
        <v>137</v>
      </c>
      <c r="M138" s="44">
        <v>1406.92</v>
      </c>
    </row>
    <row r="139" spans="1:13" ht="21" customHeight="1">
      <c r="A139" s="34" t="s">
        <v>117</v>
      </c>
      <c r="B139" s="35" t="s">
        <v>138</v>
      </c>
      <c r="C139" s="42">
        <v>14.4</v>
      </c>
      <c r="D139" s="43"/>
      <c r="E139" s="42">
        <v>100</v>
      </c>
      <c r="F139" s="36">
        <v>100</v>
      </c>
      <c r="G139" s="64">
        <v>100</v>
      </c>
      <c r="H139" s="39">
        <v>100</v>
      </c>
      <c r="I139" s="39">
        <v>100</v>
      </c>
      <c r="L139" s="40" t="s">
        <v>138</v>
      </c>
      <c r="M139" s="44"/>
    </row>
    <row r="140" spans="1:13">
      <c r="A140" s="34" t="s">
        <v>117</v>
      </c>
      <c r="B140" s="35" t="s">
        <v>139</v>
      </c>
      <c r="C140" s="42">
        <v>160</v>
      </c>
      <c r="D140" s="43">
        <v>231.98</v>
      </c>
      <c r="E140" s="42">
        <v>300</v>
      </c>
      <c r="F140" s="36">
        <v>300</v>
      </c>
      <c r="G140" s="64">
        <v>300</v>
      </c>
      <c r="H140" s="39">
        <v>300</v>
      </c>
      <c r="I140" s="39">
        <v>300</v>
      </c>
      <c r="L140" s="40" t="s">
        <v>139</v>
      </c>
      <c r="M140" s="44">
        <v>231.98</v>
      </c>
    </row>
    <row r="141" spans="1:13" ht="18" customHeight="1">
      <c r="A141" s="34" t="s">
        <v>117</v>
      </c>
      <c r="B141" s="35" t="s">
        <v>140</v>
      </c>
      <c r="C141" s="42">
        <v>0</v>
      </c>
      <c r="D141" s="43"/>
      <c r="E141" s="42">
        <v>100</v>
      </c>
      <c r="F141" s="36">
        <v>100</v>
      </c>
      <c r="G141" s="64">
        <v>500</v>
      </c>
      <c r="H141" s="39">
        <v>500</v>
      </c>
      <c r="I141" s="39">
        <v>500</v>
      </c>
      <c r="L141" s="40" t="s">
        <v>140</v>
      </c>
      <c r="M141" s="44"/>
    </row>
    <row r="142" spans="1:13" ht="18" customHeight="1">
      <c r="A142" s="34" t="s">
        <v>117</v>
      </c>
      <c r="B142" s="35" t="s">
        <v>141</v>
      </c>
      <c r="C142" s="42">
        <v>0</v>
      </c>
      <c r="D142" s="43"/>
      <c r="E142" s="42">
        <v>50</v>
      </c>
      <c r="F142" s="36">
        <v>50</v>
      </c>
      <c r="G142" s="64">
        <v>50</v>
      </c>
      <c r="H142" s="39">
        <v>50</v>
      </c>
      <c r="I142" s="39">
        <v>50</v>
      </c>
      <c r="L142" s="40" t="s">
        <v>141</v>
      </c>
      <c r="M142" s="44"/>
    </row>
    <row r="143" spans="1:13" ht="20.25" customHeight="1">
      <c r="A143" s="34" t="s">
        <v>117</v>
      </c>
      <c r="B143" s="35" t="s">
        <v>142</v>
      </c>
      <c r="C143" s="42">
        <v>15434.37</v>
      </c>
      <c r="D143" s="43">
        <v>15223.58</v>
      </c>
      <c r="E143" s="42">
        <v>12500</v>
      </c>
      <c r="F143" s="36">
        <v>12500</v>
      </c>
      <c r="G143" s="64">
        <v>10000</v>
      </c>
      <c r="H143" s="39">
        <v>10000</v>
      </c>
      <c r="I143" s="39">
        <v>10000</v>
      </c>
      <c r="L143" s="40" t="s">
        <v>142</v>
      </c>
      <c r="M143" s="44">
        <v>15223.58</v>
      </c>
    </row>
    <row r="144" spans="1:13" ht="19.5" customHeight="1">
      <c r="A144" s="34" t="s">
        <v>117</v>
      </c>
      <c r="B144" s="35" t="s">
        <v>143</v>
      </c>
      <c r="C144" s="42">
        <v>0</v>
      </c>
      <c r="D144" s="43"/>
      <c r="E144" s="42">
        <v>100</v>
      </c>
      <c r="F144" s="36">
        <v>100</v>
      </c>
      <c r="G144" s="64">
        <v>100</v>
      </c>
      <c r="H144" s="39">
        <v>100</v>
      </c>
      <c r="I144" s="39">
        <v>100</v>
      </c>
      <c r="L144" s="40" t="s">
        <v>143</v>
      </c>
      <c r="M144" s="44"/>
    </row>
    <row r="145" spans="1:13" ht="17.25" customHeight="1">
      <c r="A145" s="34" t="s">
        <v>117</v>
      </c>
      <c r="B145" s="35" t="s">
        <v>144</v>
      </c>
      <c r="C145" s="42"/>
      <c r="D145" s="43"/>
      <c r="E145" s="42">
        <v>50</v>
      </c>
      <c r="F145" s="36">
        <v>50</v>
      </c>
      <c r="G145" s="64">
        <v>100</v>
      </c>
      <c r="H145" s="39">
        <v>100</v>
      </c>
      <c r="I145" s="39">
        <v>100</v>
      </c>
      <c r="L145" s="40" t="s">
        <v>144</v>
      </c>
      <c r="M145" s="44"/>
    </row>
    <row r="146" spans="1:13">
      <c r="A146" s="34" t="s">
        <v>117</v>
      </c>
      <c r="B146" s="35" t="s">
        <v>145</v>
      </c>
      <c r="C146" s="42">
        <v>5266.57</v>
      </c>
      <c r="D146" s="43">
        <v>2275.52</v>
      </c>
      <c r="E146" s="42">
        <v>20000</v>
      </c>
      <c r="F146" s="36">
        <v>10000</v>
      </c>
      <c r="G146" s="64">
        <v>40000</v>
      </c>
      <c r="H146" s="39">
        <v>20000</v>
      </c>
      <c r="I146" s="39">
        <v>20000</v>
      </c>
      <c r="L146" s="40" t="s">
        <v>145</v>
      </c>
      <c r="M146" s="44">
        <v>2275.52</v>
      </c>
    </row>
    <row r="147" spans="1:13" ht="21.75" customHeight="1">
      <c r="A147" s="34" t="s">
        <v>117</v>
      </c>
      <c r="B147" s="35" t="s">
        <v>146</v>
      </c>
      <c r="C147" s="42">
        <v>3025.25</v>
      </c>
      <c r="D147" s="43"/>
      <c r="E147" s="42"/>
      <c r="F147" s="36"/>
      <c r="G147" s="64"/>
      <c r="H147" s="39"/>
      <c r="I147" s="39"/>
      <c r="L147" s="40" t="s">
        <v>146</v>
      </c>
      <c r="M147" s="44"/>
    </row>
    <row r="148" spans="1:13" ht="18.75" customHeight="1">
      <c r="A148" s="34" t="s">
        <v>117</v>
      </c>
      <c r="B148" s="35" t="s">
        <v>147</v>
      </c>
      <c r="C148" s="42"/>
      <c r="D148" s="43">
        <v>159</v>
      </c>
      <c r="E148" s="42">
        <v>500</v>
      </c>
      <c r="F148" s="36">
        <v>500</v>
      </c>
      <c r="G148" s="64">
        <v>500</v>
      </c>
      <c r="H148" s="39">
        <v>500</v>
      </c>
      <c r="I148" s="39">
        <v>500</v>
      </c>
      <c r="L148" s="40" t="s">
        <v>147</v>
      </c>
      <c r="M148" s="44">
        <v>159</v>
      </c>
    </row>
    <row r="149" spans="1:13" ht="18.75" customHeight="1">
      <c r="A149" s="34" t="s">
        <v>117</v>
      </c>
      <c r="B149" s="35" t="s">
        <v>148</v>
      </c>
      <c r="C149" s="42">
        <v>2362.38</v>
      </c>
      <c r="D149" s="43">
        <v>2958.5</v>
      </c>
      <c r="E149" s="42">
        <v>2000</v>
      </c>
      <c r="F149" s="36">
        <v>2000</v>
      </c>
      <c r="G149" s="64">
        <v>3000</v>
      </c>
      <c r="H149" s="38">
        <v>3000</v>
      </c>
      <c r="I149" s="38">
        <v>3000</v>
      </c>
      <c r="L149" s="40" t="s">
        <v>148</v>
      </c>
      <c r="M149" s="44">
        <v>2958.5</v>
      </c>
    </row>
    <row r="150" spans="1:13" ht="21" customHeight="1">
      <c r="A150" s="34" t="s">
        <v>117</v>
      </c>
      <c r="B150" s="35" t="s">
        <v>149</v>
      </c>
      <c r="C150" s="42">
        <v>3189.71</v>
      </c>
      <c r="D150" s="43">
        <v>3383.32</v>
      </c>
      <c r="E150" s="42">
        <v>3000</v>
      </c>
      <c r="F150" s="36">
        <v>3000</v>
      </c>
      <c r="G150" s="64">
        <v>3400</v>
      </c>
      <c r="H150" s="38">
        <v>3400</v>
      </c>
      <c r="I150" s="38">
        <v>3400</v>
      </c>
      <c r="L150" s="40" t="s">
        <v>149</v>
      </c>
      <c r="M150" s="44">
        <v>3383.32</v>
      </c>
    </row>
    <row r="151" spans="1:13" ht="21" customHeight="1">
      <c r="A151" s="34" t="s">
        <v>117</v>
      </c>
      <c r="B151" s="35" t="s">
        <v>150</v>
      </c>
      <c r="C151" s="42">
        <v>720</v>
      </c>
      <c r="D151" s="43"/>
      <c r="E151" s="42">
        <v>1800</v>
      </c>
      <c r="F151" s="36">
        <v>0</v>
      </c>
      <c r="G151" s="64">
        <v>1800</v>
      </c>
      <c r="H151" s="39">
        <v>1800</v>
      </c>
      <c r="I151" s="39">
        <v>1800</v>
      </c>
      <c r="L151" s="40" t="s">
        <v>150</v>
      </c>
      <c r="M151" s="44"/>
    </row>
    <row r="152" spans="1:13" ht="21" customHeight="1">
      <c r="A152" s="34" t="s">
        <v>117</v>
      </c>
      <c r="B152" s="35" t="s">
        <v>151</v>
      </c>
      <c r="C152" s="42">
        <v>1922.3</v>
      </c>
      <c r="D152" s="43">
        <v>1848.95</v>
      </c>
      <c r="E152" s="42">
        <v>1800</v>
      </c>
      <c r="F152" s="36">
        <v>1800</v>
      </c>
      <c r="G152" s="64">
        <v>2500</v>
      </c>
      <c r="H152" s="39">
        <v>2500</v>
      </c>
      <c r="I152" s="39">
        <v>2500</v>
      </c>
      <c r="L152" s="40" t="s">
        <v>151</v>
      </c>
      <c r="M152" s="44">
        <v>1848.95</v>
      </c>
    </row>
    <row r="153" spans="1:13">
      <c r="A153" s="34" t="s">
        <v>117</v>
      </c>
      <c r="B153" s="35" t="s">
        <v>152</v>
      </c>
      <c r="C153" s="42">
        <v>300</v>
      </c>
      <c r="D153" s="43">
        <v>950</v>
      </c>
      <c r="E153" s="42">
        <v>300</v>
      </c>
      <c r="F153" s="36">
        <v>300</v>
      </c>
      <c r="G153" s="64">
        <v>300</v>
      </c>
      <c r="H153" s="39">
        <v>300</v>
      </c>
      <c r="I153" s="39">
        <v>300</v>
      </c>
      <c r="L153" s="40" t="s">
        <v>152</v>
      </c>
      <c r="M153" s="44">
        <v>950</v>
      </c>
    </row>
    <row r="154" spans="1:13" ht="21" customHeight="1">
      <c r="A154" s="34" t="s">
        <v>117</v>
      </c>
      <c r="B154" s="35" t="s">
        <v>153</v>
      </c>
      <c r="C154" s="42">
        <v>18122.73</v>
      </c>
      <c r="D154" s="43">
        <v>15248.45</v>
      </c>
      <c r="E154" s="42">
        <v>15000</v>
      </c>
      <c r="F154" s="36">
        <v>15000</v>
      </c>
      <c r="G154" s="64">
        <v>15000</v>
      </c>
      <c r="H154" s="39">
        <v>15000</v>
      </c>
      <c r="I154" s="39">
        <v>15000</v>
      </c>
      <c r="L154" s="40" t="s">
        <v>153</v>
      </c>
      <c r="M154" s="44">
        <v>15248.45</v>
      </c>
    </row>
    <row r="155" spans="1:13">
      <c r="A155" s="34" t="s">
        <v>117</v>
      </c>
      <c r="B155" s="35" t="s">
        <v>154</v>
      </c>
      <c r="C155" s="42">
        <v>3033.27</v>
      </c>
      <c r="D155" s="43">
        <v>172.3</v>
      </c>
      <c r="E155" s="42">
        <v>4500</v>
      </c>
      <c r="F155" s="36">
        <v>4500</v>
      </c>
      <c r="G155" s="64">
        <v>4500</v>
      </c>
      <c r="H155" s="39">
        <v>4500</v>
      </c>
      <c r="I155" s="39">
        <v>4500</v>
      </c>
      <c r="L155" s="40" t="s">
        <v>154</v>
      </c>
      <c r="M155" s="44">
        <v>172.3</v>
      </c>
    </row>
    <row r="156" spans="1:13" ht="21" customHeight="1">
      <c r="A156" s="34" t="s">
        <v>117</v>
      </c>
      <c r="B156" s="35" t="s">
        <v>155</v>
      </c>
      <c r="C156" s="42">
        <v>4632.3599999999997</v>
      </c>
      <c r="D156" s="43"/>
      <c r="E156" s="42">
        <v>5000</v>
      </c>
      <c r="F156" s="36">
        <v>5000</v>
      </c>
      <c r="G156" s="64">
        <v>5000</v>
      </c>
      <c r="H156" s="39">
        <v>5000</v>
      </c>
      <c r="I156" s="39">
        <v>5000</v>
      </c>
      <c r="L156" s="40" t="s">
        <v>155</v>
      </c>
      <c r="M156" s="44"/>
    </row>
    <row r="157" spans="1:13" ht="17.25" customHeight="1">
      <c r="A157" s="34" t="s">
        <v>117</v>
      </c>
      <c r="B157" s="35" t="s">
        <v>156</v>
      </c>
      <c r="C157" s="42"/>
      <c r="D157" s="43"/>
      <c r="E157" s="42">
        <v>4900</v>
      </c>
      <c r="F157" s="36">
        <v>31400</v>
      </c>
      <c r="G157" s="64">
        <v>31400</v>
      </c>
      <c r="H157" s="39"/>
      <c r="I157" s="39"/>
      <c r="L157" s="40" t="s">
        <v>156</v>
      </c>
      <c r="M157" s="44"/>
    </row>
    <row r="158" spans="1:13" ht="21.75" customHeight="1">
      <c r="A158" s="34" t="s">
        <v>117</v>
      </c>
      <c r="B158" s="35" t="s">
        <v>157</v>
      </c>
      <c r="C158" s="42"/>
      <c r="D158" s="43">
        <v>3917.65</v>
      </c>
      <c r="E158" s="42">
        <v>5000</v>
      </c>
      <c r="F158" s="36"/>
      <c r="G158" s="64"/>
      <c r="H158" s="39"/>
      <c r="I158" s="39"/>
      <c r="L158" s="40" t="s">
        <v>157</v>
      </c>
      <c r="M158" s="44">
        <v>3917.65</v>
      </c>
    </row>
    <row r="159" spans="1:13" ht="22.5" customHeight="1">
      <c r="A159" s="34" t="s">
        <v>117</v>
      </c>
      <c r="B159" s="35" t="s">
        <v>158</v>
      </c>
      <c r="C159" s="42">
        <v>6007.93</v>
      </c>
      <c r="D159" s="43">
        <v>2129.1999999999998</v>
      </c>
      <c r="E159" s="42">
        <v>3000</v>
      </c>
      <c r="F159" s="36">
        <v>3000</v>
      </c>
      <c r="G159" s="64">
        <v>3000</v>
      </c>
      <c r="H159" s="39">
        <v>3000</v>
      </c>
      <c r="I159" s="39">
        <v>3000</v>
      </c>
      <c r="L159" s="40" t="s">
        <v>159</v>
      </c>
      <c r="M159" s="44">
        <v>2129.1999999999998</v>
      </c>
    </row>
    <row r="160" spans="1:13" ht="20.25" customHeight="1">
      <c r="A160" s="34" t="s">
        <v>117</v>
      </c>
      <c r="B160" s="35" t="s">
        <v>160</v>
      </c>
      <c r="C160" s="42"/>
      <c r="D160" s="43"/>
      <c r="E160" s="42">
        <v>200</v>
      </c>
      <c r="F160" s="36">
        <v>200</v>
      </c>
      <c r="G160" s="64">
        <v>200</v>
      </c>
      <c r="H160" s="39">
        <v>200</v>
      </c>
      <c r="I160" s="39">
        <v>200</v>
      </c>
      <c r="L160" s="40" t="s">
        <v>160</v>
      </c>
      <c r="M160" s="44"/>
    </row>
    <row r="161" spans="1:13" ht="20.25" customHeight="1">
      <c r="A161" s="34" t="s">
        <v>117</v>
      </c>
      <c r="B161" s="35" t="s">
        <v>161</v>
      </c>
      <c r="C161" s="42">
        <v>2467</v>
      </c>
      <c r="D161" s="43"/>
      <c r="E161" s="42">
        <v>2000</v>
      </c>
      <c r="F161" s="36">
        <v>0</v>
      </c>
      <c r="G161" s="64">
        <v>2000</v>
      </c>
      <c r="H161" s="39">
        <v>2000</v>
      </c>
      <c r="I161" s="39">
        <v>2000</v>
      </c>
      <c r="L161" s="40" t="s">
        <v>161</v>
      </c>
      <c r="M161" s="44"/>
    </row>
    <row r="162" spans="1:13" ht="24" customHeight="1">
      <c r="A162" s="34" t="s">
        <v>117</v>
      </c>
      <c r="B162" s="35" t="s">
        <v>162</v>
      </c>
      <c r="C162" s="42"/>
      <c r="D162" s="43">
        <v>400</v>
      </c>
      <c r="E162" s="42">
        <v>500</v>
      </c>
      <c r="F162" s="36">
        <v>500</v>
      </c>
      <c r="G162" s="64">
        <v>500</v>
      </c>
      <c r="H162" s="39">
        <v>500</v>
      </c>
      <c r="I162" s="39">
        <v>500</v>
      </c>
      <c r="L162" s="40" t="s">
        <v>162</v>
      </c>
      <c r="M162" s="44">
        <v>400</v>
      </c>
    </row>
    <row r="163" spans="1:13" ht="24" customHeight="1">
      <c r="A163" s="34" t="s">
        <v>117</v>
      </c>
      <c r="B163" s="35" t="s">
        <v>163</v>
      </c>
      <c r="C163" s="42">
        <v>11953.9</v>
      </c>
      <c r="D163" s="43">
        <v>10906.84</v>
      </c>
      <c r="E163" s="42">
        <v>11000</v>
      </c>
      <c r="F163" s="36">
        <v>11000</v>
      </c>
      <c r="G163" s="64">
        <v>11000</v>
      </c>
      <c r="H163" s="39">
        <v>11000</v>
      </c>
      <c r="I163" s="39">
        <v>11000</v>
      </c>
      <c r="L163" s="40" t="s">
        <v>163</v>
      </c>
      <c r="M163" s="44">
        <v>10906.84</v>
      </c>
    </row>
    <row r="164" spans="1:13" ht="20.25" customHeight="1">
      <c r="A164" s="34" t="s">
        <v>117</v>
      </c>
      <c r="B164" s="35" t="s">
        <v>164</v>
      </c>
      <c r="C164" s="42">
        <v>18429.830000000002</v>
      </c>
      <c r="D164" s="43">
        <v>18956.939999999999</v>
      </c>
      <c r="E164" s="42">
        <v>25000</v>
      </c>
      <c r="F164" s="36">
        <v>25000</v>
      </c>
      <c r="G164" s="64">
        <v>20000</v>
      </c>
      <c r="H164" s="39">
        <v>20000</v>
      </c>
      <c r="I164" s="39">
        <v>20000</v>
      </c>
      <c r="L164" s="40" t="s">
        <v>164</v>
      </c>
      <c r="M164" s="44">
        <v>18956.939999999999</v>
      </c>
    </row>
    <row r="165" spans="1:13" ht="22.5" customHeight="1">
      <c r="A165" s="34" t="s">
        <v>117</v>
      </c>
      <c r="B165" s="35" t="s">
        <v>165</v>
      </c>
      <c r="C165" s="42">
        <v>2377.15</v>
      </c>
      <c r="D165" s="43">
        <v>2345.4499999999998</v>
      </c>
      <c r="E165" s="42">
        <v>2300</v>
      </c>
      <c r="F165" s="36">
        <v>2300</v>
      </c>
      <c r="G165" s="64">
        <v>2300</v>
      </c>
      <c r="H165" s="39">
        <v>2300</v>
      </c>
      <c r="I165" s="39">
        <v>2300</v>
      </c>
      <c r="L165" s="40" t="s">
        <v>165</v>
      </c>
      <c r="M165" s="44">
        <v>2345.4499999999998</v>
      </c>
    </row>
    <row r="166" spans="1:13" ht="20.25" customHeight="1">
      <c r="A166" s="34" t="s">
        <v>117</v>
      </c>
      <c r="B166" s="35" t="s">
        <v>166</v>
      </c>
      <c r="C166" s="42">
        <v>657.5</v>
      </c>
      <c r="D166" s="43">
        <v>878</v>
      </c>
      <c r="E166" s="42">
        <v>1100</v>
      </c>
      <c r="F166" s="36">
        <v>1100</v>
      </c>
      <c r="G166" s="64">
        <v>2000</v>
      </c>
      <c r="H166" s="39">
        <f>H167</f>
        <v>5500</v>
      </c>
      <c r="I166" s="39">
        <f>I167</f>
        <v>5500</v>
      </c>
      <c r="L166" s="40" t="s">
        <v>166</v>
      </c>
      <c r="M166" s="44">
        <v>878</v>
      </c>
    </row>
    <row r="167" spans="1:13" ht="18.75" customHeight="1">
      <c r="A167" s="34" t="s">
        <v>117</v>
      </c>
      <c r="B167" s="35" t="s">
        <v>167</v>
      </c>
      <c r="C167" s="42">
        <v>5677.61</v>
      </c>
      <c r="D167" s="43">
        <v>3210.99</v>
      </c>
      <c r="E167" s="42">
        <v>5500</v>
      </c>
      <c r="F167" s="36">
        <v>5500</v>
      </c>
      <c r="G167" s="64">
        <v>5500</v>
      </c>
      <c r="H167" s="38">
        <v>5500</v>
      </c>
      <c r="I167" s="38">
        <v>5500</v>
      </c>
      <c r="L167" s="40" t="s">
        <v>167</v>
      </c>
      <c r="M167" s="44">
        <v>3210.99</v>
      </c>
    </row>
    <row r="168" spans="1:13" ht="21" customHeight="1">
      <c r="A168" s="34" t="s">
        <v>117</v>
      </c>
      <c r="B168" s="35" t="s">
        <v>168</v>
      </c>
      <c r="C168" s="42">
        <v>7750.42</v>
      </c>
      <c r="D168" s="43">
        <v>8173.59</v>
      </c>
      <c r="E168" s="42">
        <v>7500</v>
      </c>
      <c r="F168" s="36">
        <v>7500</v>
      </c>
      <c r="G168" s="64">
        <v>8500</v>
      </c>
      <c r="H168" s="39">
        <v>8500</v>
      </c>
      <c r="I168" s="39">
        <v>8500</v>
      </c>
      <c r="L168" s="40" t="s">
        <v>168</v>
      </c>
      <c r="M168" s="44">
        <v>8173.59</v>
      </c>
    </row>
    <row r="169" spans="1:13" ht="20.25" customHeight="1">
      <c r="A169" s="34" t="s">
        <v>117</v>
      </c>
      <c r="B169" s="35" t="s">
        <v>169</v>
      </c>
      <c r="C169" s="42"/>
      <c r="D169" s="43"/>
      <c r="E169" s="42">
        <v>24000</v>
      </c>
      <c r="F169" s="36"/>
      <c r="G169" s="64"/>
      <c r="H169" s="39"/>
      <c r="I169" s="39"/>
      <c r="L169" s="40" t="s">
        <v>169</v>
      </c>
      <c r="M169" s="44"/>
    </row>
    <row r="170" spans="1:13" ht="21.75" customHeight="1">
      <c r="A170" s="34" t="s">
        <v>117</v>
      </c>
      <c r="B170" s="35" t="s">
        <v>170</v>
      </c>
      <c r="C170" s="42">
        <v>5347.23</v>
      </c>
      <c r="D170" s="43"/>
      <c r="E170" s="42"/>
      <c r="F170" s="36"/>
      <c r="G170" s="64"/>
      <c r="H170" s="39"/>
      <c r="I170" s="39"/>
      <c r="K170" s="68"/>
      <c r="L170" s="40" t="s">
        <v>171</v>
      </c>
      <c r="M170" s="44">
        <v>343.2</v>
      </c>
    </row>
    <row r="171" spans="1:13">
      <c r="A171" s="34" t="s">
        <v>117</v>
      </c>
      <c r="B171" s="40" t="s">
        <v>171</v>
      </c>
      <c r="C171" s="42"/>
      <c r="D171" s="43">
        <v>343</v>
      </c>
      <c r="E171" s="42">
        <v>2000</v>
      </c>
      <c r="F171" s="36">
        <v>1000</v>
      </c>
      <c r="G171" s="64">
        <v>2000</v>
      </c>
      <c r="H171" s="39">
        <v>2000</v>
      </c>
      <c r="I171" s="39">
        <v>2000</v>
      </c>
      <c r="K171" s="69"/>
      <c r="L171" s="40"/>
      <c r="M171" s="44"/>
    </row>
    <row r="172" spans="1:13">
      <c r="A172" s="34" t="s">
        <v>117</v>
      </c>
      <c r="B172" s="35" t="s">
        <v>172</v>
      </c>
      <c r="C172" s="42">
        <v>890.99</v>
      </c>
      <c r="D172" s="43">
        <v>717</v>
      </c>
      <c r="E172" s="42">
        <v>2500</v>
      </c>
      <c r="F172" s="36">
        <v>2500</v>
      </c>
      <c r="G172" s="64">
        <v>2500</v>
      </c>
      <c r="H172" s="39">
        <v>2500</v>
      </c>
      <c r="I172" s="39">
        <v>2500</v>
      </c>
      <c r="L172" s="40" t="s">
        <v>170</v>
      </c>
      <c r="M172" s="44"/>
    </row>
    <row r="173" spans="1:13" ht="21" customHeight="1">
      <c r="A173" s="34" t="s">
        <v>117</v>
      </c>
      <c r="B173" s="35" t="s">
        <v>62</v>
      </c>
      <c r="C173" s="42">
        <v>254.83</v>
      </c>
      <c r="D173" s="43"/>
      <c r="E173" s="42"/>
      <c r="F173" s="36"/>
      <c r="G173" s="64"/>
      <c r="H173" s="39"/>
      <c r="I173" s="39"/>
      <c r="L173" s="40" t="s">
        <v>172</v>
      </c>
      <c r="M173" s="44">
        <v>716.54</v>
      </c>
    </row>
    <row r="174" spans="1:13" ht="22.5" customHeight="1">
      <c r="A174" s="34"/>
      <c r="B174" s="35"/>
      <c r="C174" s="42"/>
      <c r="D174" s="43"/>
      <c r="E174" s="42"/>
      <c r="F174" s="36"/>
      <c r="G174" s="64"/>
      <c r="H174" s="39"/>
      <c r="I174" s="39"/>
      <c r="L174" s="40" t="s">
        <v>62</v>
      </c>
      <c r="M174" s="46"/>
    </row>
    <row r="175" spans="1:13" s="6" customFormat="1">
      <c r="A175" s="29">
        <v>640</v>
      </c>
      <c r="B175" s="30" t="s">
        <v>173</v>
      </c>
      <c r="C175" s="45">
        <f>SUM(C176:C178)</f>
        <v>4616.78</v>
      </c>
      <c r="D175" s="45">
        <f>SUM(D176:D178)</f>
        <v>3073.79</v>
      </c>
      <c r="E175" s="45">
        <f>SUM(E176:E177)</f>
        <v>3125</v>
      </c>
      <c r="F175" s="20">
        <f>SUM(F176:F177)</f>
        <v>3125</v>
      </c>
      <c r="G175" s="63">
        <f>SUM(G176:G177)</f>
        <v>3125</v>
      </c>
      <c r="H175" s="23">
        <f>SUM(H176:H177)</f>
        <v>3125</v>
      </c>
      <c r="I175" s="23">
        <f>SUM(I176:I177)</f>
        <v>3125</v>
      </c>
      <c r="L175" s="40"/>
      <c r="M175" s="44"/>
    </row>
    <row r="176" spans="1:13">
      <c r="A176" s="34" t="s">
        <v>204</v>
      </c>
      <c r="B176" s="35" t="s">
        <v>174</v>
      </c>
      <c r="C176" s="42">
        <v>2425.81</v>
      </c>
      <c r="D176" s="43">
        <v>2425.81</v>
      </c>
      <c r="E176" s="42">
        <v>2425</v>
      </c>
      <c r="F176" s="36">
        <v>2425</v>
      </c>
      <c r="G176" s="64">
        <v>2425</v>
      </c>
      <c r="H176" s="39">
        <v>2425</v>
      </c>
      <c r="I176" s="39">
        <v>2425</v>
      </c>
      <c r="L176" s="32" t="s">
        <v>173</v>
      </c>
      <c r="M176" s="44"/>
    </row>
    <row r="177" spans="1:13" ht="20.25" customHeight="1">
      <c r="A177" s="34" t="s">
        <v>204</v>
      </c>
      <c r="B177" s="35" t="s">
        <v>175</v>
      </c>
      <c r="C177" s="42">
        <v>708.97</v>
      </c>
      <c r="D177" s="43">
        <v>647.98</v>
      </c>
      <c r="E177" s="42">
        <v>700</v>
      </c>
      <c r="F177" s="36">
        <v>700</v>
      </c>
      <c r="G177" s="64">
        <v>700</v>
      </c>
      <c r="H177" s="39">
        <v>700</v>
      </c>
      <c r="I177" s="39">
        <v>700</v>
      </c>
      <c r="L177" s="40" t="s">
        <v>174</v>
      </c>
      <c r="M177" s="44">
        <v>2425.81</v>
      </c>
    </row>
    <row r="178" spans="1:13" ht="18" customHeight="1">
      <c r="A178" s="34" t="s">
        <v>204</v>
      </c>
      <c r="B178" s="35" t="s">
        <v>176</v>
      </c>
      <c r="C178" s="42">
        <v>1482</v>
      </c>
      <c r="D178" s="70"/>
      <c r="E178" s="42"/>
      <c r="F178" s="36"/>
      <c r="G178" s="71"/>
      <c r="H178" s="39"/>
      <c r="I178" s="39"/>
      <c r="L178" s="40" t="s">
        <v>175</v>
      </c>
      <c r="M178" s="44">
        <v>647.98</v>
      </c>
    </row>
    <row r="179" spans="1:13">
      <c r="A179" s="34"/>
      <c r="B179" s="35"/>
      <c r="C179" s="42"/>
      <c r="D179" s="42"/>
      <c r="E179" s="42"/>
      <c r="F179" s="36"/>
      <c r="G179" s="71"/>
      <c r="H179" s="39"/>
      <c r="I179" s="39"/>
      <c r="L179" s="40" t="s">
        <v>176</v>
      </c>
      <c r="M179" s="46"/>
    </row>
    <row r="180" spans="1:13">
      <c r="A180" s="66" t="s">
        <v>177</v>
      </c>
      <c r="B180" s="30" t="s">
        <v>178</v>
      </c>
      <c r="C180" s="45">
        <f t="shared" ref="C180:I180" si="8">SUM(C181:C183)</f>
        <v>21667.53</v>
      </c>
      <c r="D180" s="45">
        <f t="shared" si="8"/>
        <v>20350.189999999999</v>
      </c>
      <c r="E180" s="45">
        <f t="shared" si="8"/>
        <v>20917</v>
      </c>
      <c r="F180" s="20">
        <f t="shared" si="8"/>
        <v>20927</v>
      </c>
      <c r="G180" s="63">
        <f t="shared" si="8"/>
        <v>20927</v>
      </c>
      <c r="H180" s="23">
        <f t="shared" si="8"/>
        <v>20927</v>
      </c>
      <c r="I180" s="23">
        <f t="shared" si="8"/>
        <v>20927</v>
      </c>
      <c r="L180" s="40"/>
      <c r="M180" s="44"/>
    </row>
    <row r="181" spans="1:13">
      <c r="A181" s="72" t="s">
        <v>113</v>
      </c>
      <c r="B181" s="35" t="s">
        <v>179</v>
      </c>
      <c r="C181" s="42">
        <v>14345.65</v>
      </c>
      <c r="D181" s="43">
        <v>13934.55</v>
      </c>
      <c r="E181" s="42">
        <v>14420</v>
      </c>
      <c r="F181" s="36">
        <v>14430</v>
      </c>
      <c r="G181" s="64">
        <v>14430</v>
      </c>
      <c r="H181" s="39">
        <v>14430</v>
      </c>
      <c r="I181" s="39">
        <v>14430</v>
      </c>
      <c r="L181" s="32" t="s">
        <v>178</v>
      </c>
      <c r="M181" s="44"/>
    </row>
    <row r="182" spans="1:13" ht="20.25" customHeight="1">
      <c r="A182" s="72" t="s">
        <v>115</v>
      </c>
      <c r="B182" s="35" t="s">
        <v>116</v>
      </c>
      <c r="C182" s="42">
        <v>4721.71</v>
      </c>
      <c r="D182" s="43">
        <v>4868.68</v>
      </c>
      <c r="E182" s="42">
        <v>5047</v>
      </c>
      <c r="F182" s="36">
        <v>5047</v>
      </c>
      <c r="G182" s="64">
        <v>5047</v>
      </c>
      <c r="H182" s="39">
        <v>5047</v>
      </c>
      <c r="I182" s="39">
        <v>5047</v>
      </c>
      <c r="L182" s="40" t="s">
        <v>179</v>
      </c>
      <c r="M182" s="44">
        <v>13934.55</v>
      </c>
    </row>
    <row r="183" spans="1:13" ht="21.75" customHeight="1">
      <c r="A183" s="34" t="s">
        <v>117</v>
      </c>
      <c r="B183" s="35" t="s">
        <v>180</v>
      </c>
      <c r="C183" s="42">
        <v>2600.17</v>
      </c>
      <c r="D183" s="43">
        <v>1546.96</v>
      </c>
      <c r="E183" s="42">
        <v>1450</v>
      </c>
      <c r="F183" s="36">
        <v>1450</v>
      </c>
      <c r="G183" s="64">
        <v>1450</v>
      </c>
      <c r="H183" s="39">
        <v>1450</v>
      </c>
      <c r="I183" s="39">
        <v>1450</v>
      </c>
      <c r="L183" s="40" t="s">
        <v>116</v>
      </c>
      <c r="M183" s="44">
        <v>4868.68</v>
      </c>
    </row>
    <row r="184" spans="1:13" ht="21" customHeight="1">
      <c r="A184" s="34"/>
      <c r="B184" s="35"/>
      <c r="C184" s="45"/>
      <c r="D184" s="45"/>
      <c r="E184" s="42"/>
      <c r="F184" s="36"/>
      <c r="G184" s="64"/>
      <c r="H184" s="39"/>
      <c r="I184" s="39"/>
      <c r="L184" s="40" t="s">
        <v>180</v>
      </c>
      <c r="M184" s="44">
        <v>1546.96</v>
      </c>
    </row>
    <row r="185" spans="1:13">
      <c r="A185" s="29" t="s">
        <v>181</v>
      </c>
      <c r="B185" s="30" t="s">
        <v>182</v>
      </c>
      <c r="C185" s="45">
        <f t="shared" ref="C185:I185" si="9">SUM(C186)</f>
        <v>2621.85</v>
      </c>
      <c r="D185" s="45">
        <f t="shared" si="9"/>
        <v>2617.89</v>
      </c>
      <c r="E185" s="45">
        <f t="shared" si="9"/>
        <v>2600</v>
      </c>
      <c r="F185" s="20">
        <f t="shared" si="9"/>
        <v>2612</v>
      </c>
      <c r="G185" s="63">
        <f t="shared" si="9"/>
        <v>2612</v>
      </c>
      <c r="H185" s="23">
        <f t="shared" si="9"/>
        <v>2612</v>
      </c>
      <c r="I185" s="23">
        <f t="shared" si="9"/>
        <v>2612</v>
      </c>
      <c r="L185" s="40"/>
      <c r="M185" s="44"/>
    </row>
    <row r="186" spans="1:13">
      <c r="A186" s="34" t="s">
        <v>117</v>
      </c>
      <c r="B186" s="35" t="s">
        <v>183</v>
      </c>
      <c r="C186" s="42">
        <v>2621.85</v>
      </c>
      <c r="D186" s="43">
        <v>2617.89</v>
      </c>
      <c r="E186" s="42">
        <v>2600</v>
      </c>
      <c r="F186" s="36">
        <v>2612</v>
      </c>
      <c r="G186" s="64">
        <v>2612</v>
      </c>
      <c r="H186" s="39">
        <v>2612</v>
      </c>
      <c r="I186" s="39">
        <v>2612</v>
      </c>
      <c r="L186" s="32" t="s">
        <v>182</v>
      </c>
      <c r="M186" s="46">
        <v>2617.89</v>
      </c>
    </row>
    <row r="187" spans="1:13" ht="21" customHeight="1">
      <c r="A187" s="34"/>
      <c r="B187" s="35"/>
      <c r="C187" s="45"/>
      <c r="D187" s="45"/>
      <c r="E187" s="42"/>
      <c r="F187" s="36"/>
      <c r="G187" s="64"/>
      <c r="H187" s="39"/>
      <c r="I187" s="39"/>
      <c r="L187" s="40" t="s">
        <v>183</v>
      </c>
      <c r="M187" s="44">
        <v>2617.89</v>
      </c>
    </row>
    <row r="188" spans="1:13">
      <c r="A188" s="29" t="s">
        <v>184</v>
      </c>
      <c r="B188" s="30" t="s">
        <v>185</v>
      </c>
      <c r="C188" s="45">
        <f t="shared" ref="C188:I188" si="10">SUM(C189:C191)</f>
        <v>5967.08</v>
      </c>
      <c r="D188" s="45">
        <f t="shared" si="10"/>
        <v>6380.5999999999995</v>
      </c>
      <c r="E188" s="45">
        <f t="shared" si="10"/>
        <v>9000</v>
      </c>
      <c r="F188" s="20">
        <f t="shared" si="10"/>
        <v>9000</v>
      </c>
      <c r="G188" s="63">
        <f t="shared" si="10"/>
        <v>9000</v>
      </c>
      <c r="H188" s="23">
        <f t="shared" si="10"/>
        <v>9000</v>
      </c>
      <c r="I188" s="23">
        <f t="shared" si="10"/>
        <v>9000</v>
      </c>
      <c r="L188" s="40"/>
      <c r="M188" s="46"/>
    </row>
    <row r="189" spans="1:13" ht="24" customHeight="1">
      <c r="A189" s="34" t="s">
        <v>117</v>
      </c>
      <c r="B189" s="35" t="s">
        <v>186</v>
      </c>
      <c r="C189" s="42">
        <v>3500.4</v>
      </c>
      <c r="D189" s="43">
        <v>4380</v>
      </c>
      <c r="E189" s="42">
        <v>6000</v>
      </c>
      <c r="F189" s="36">
        <v>6000</v>
      </c>
      <c r="G189" s="64">
        <v>6000</v>
      </c>
      <c r="H189" s="39">
        <v>6000</v>
      </c>
      <c r="I189" s="39">
        <v>6000</v>
      </c>
      <c r="L189" s="32" t="s">
        <v>185</v>
      </c>
      <c r="M189" s="44"/>
    </row>
    <row r="190" spans="1:13">
      <c r="A190" s="34" t="s">
        <v>117</v>
      </c>
      <c r="B190" s="35" t="s">
        <v>187</v>
      </c>
      <c r="C190" s="42">
        <v>1997.91</v>
      </c>
      <c r="D190" s="43">
        <v>1661.31</v>
      </c>
      <c r="E190" s="42">
        <v>2500</v>
      </c>
      <c r="F190" s="36">
        <v>2500</v>
      </c>
      <c r="G190" s="64">
        <v>2500</v>
      </c>
      <c r="H190" s="39">
        <v>2500</v>
      </c>
      <c r="I190" s="39">
        <v>2500</v>
      </c>
      <c r="L190" s="40"/>
      <c r="M190" s="44"/>
    </row>
    <row r="191" spans="1:13">
      <c r="A191" s="34" t="s">
        <v>117</v>
      </c>
      <c r="B191" s="35" t="s">
        <v>188</v>
      </c>
      <c r="C191" s="42">
        <v>468.77</v>
      </c>
      <c r="D191" s="43">
        <v>339.29</v>
      </c>
      <c r="E191" s="42">
        <v>500</v>
      </c>
      <c r="F191" s="36">
        <v>500</v>
      </c>
      <c r="G191" s="64">
        <v>500</v>
      </c>
      <c r="H191" s="39">
        <v>500</v>
      </c>
      <c r="I191" s="39">
        <v>500</v>
      </c>
      <c r="L191" s="40" t="s">
        <v>186</v>
      </c>
      <c r="M191" s="44">
        <v>4380</v>
      </c>
    </row>
    <row r="192" spans="1:13">
      <c r="A192" s="34"/>
      <c r="B192" s="35"/>
      <c r="C192" s="45"/>
      <c r="D192" s="45"/>
      <c r="E192" s="45"/>
      <c r="F192" s="20"/>
      <c r="G192" s="64"/>
      <c r="H192" s="39"/>
      <c r="I192" s="39"/>
      <c r="L192" s="40" t="s">
        <v>187</v>
      </c>
      <c r="M192" s="44">
        <v>1661.31</v>
      </c>
    </row>
    <row r="193" spans="1:13">
      <c r="A193" s="29" t="s">
        <v>189</v>
      </c>
      <c r="B193" s="30" t="s">
        <v>190</v>
      </c>
      <c r="C193" s="45">
        <f t="shared" ref="C193:I193" si="11">SUM(C194:C196)</f>
        <v>12812.7</v>
      </c>
      <c r="D193" s="45">
        <f t="shared" si="11"/>
        <v>13405.08</v>
      </c>
      <c r="E193" s="45">
        <f t="shared" si="11"/>
        <v>13516</v>
      </c>
      <c r="F193" s="20">
        <f t="shared" si="11"/>
        <v>14125</v>
      </c>
      <c r="G193" s="63">
        <f t="shared" si="11"/>
        <v>14125</v>
      </c>
      <c r="H193" s="23">
        <f t="shared" si="11"/>
        <v>14125</v>
      </c>
      <c r="I193" s="23">
        <f t="shared" si="11"/>
        <v>14125</v>
      </c>
      <c r="L193" s="40" t="s">
        <v>188</v>
      </c>
      <c r="M193" s="44">
        <v>339.29</v>
      </c>
    </row>
    <row r="194" spans="1:13">
      <c r="A194" s="34" t="s">
        <v>113</v>
      </c>
      <c r="B194" s="35" t="s">
        <v>191</v>
      </c>
      <c r="C194" s="42">
        <v>8800.25</v>
      </c>
      <c r="D194" s="43">
        <v>9312.74</v>
      </c>
      <c r="E194" s="42">
        <v>9260</v>
      </c>
      <c r="F194" s="36">
        <v>9660</v>
      </c>
      <c r="G194" s="64">
        <v>9660</v>
      </c>
      <c r="H194" s="39">
        <v>9660</v>
      </c>
      <c r="I194" s="39">
        <v>9660</v>
      </c>
      <c r="L194" s="40"/>
      <c r="M194" s="44"/>
    </row>
    <row r="195" spans="1:13">
      <c r="A195" s="34" t="s">
        <v>115</v>
      </c>
      <c r="B195" s="35" t="s">
        <v>116</v>
      </c>
      <c r="C195" s="42">
        <v>3356.99</v>
      </c>
      <c r="D195" s="43">
        <v>3205.68</v>
      </c>
      <c r="E195" s="42">
        <v>3306</v>
      </c>
      <c r="F195" s="36">
        <v>3515</v>
      </c>
      <c r="G195" s="64">
        <v>3515</v>
      </c>
      <c r="H195" s="39">
        <v>3515</v>
      </c>
      <c r="I195" s="39">
        <v>3515</v>
      </c>
      <c r="L195" s="32" t="s">
        <v>190</v>
      </c>
      <c r="M195" s="44"/>
    </row>
    <row r="196" spans="1:13" ht="22.5" customHeight="1">
      <c r="A196" s="34" t="s">
        <v>117</v>
      </c>
      <c r="B196" s="35" t="s">
        <v>180</v>
      </c>
      <c r="C196" s="42">
        <v>655.46</v>
      </c>
      <c r="D196" s="43">
        <v>886.66</v>
      </c>
      <c r="E196" s="42">
        <v>950</v>
      </c>
      <c r="F196" s="36">
        <v>950</v>
      </c>
      <c r="G196" s="64">
        <v>950</v>
      </c>
      <c r="H196" s="39">
        <v>950</v>
      </c>
      <c r="I196" s="39">
        <v>950</v>
      </c>
      <c r="L196" s="40" t="s">
        <v>191</v>
      </c>
      <c r="M196" s="44">
        <v>9312.74</v>
      </c>
    </row>
    <row r="197" spans="1:13" ht="17.25" customHeight="1">
      <c r="A197" s="34"/>
      <c r="B197" s="35"/>
      <c r="C197" s="45"/>
      <c r="D197" s="45"/>
      <c r="E197" s="42"/>
      <c r="F197" s="36"/>
      <c r="G197" s="64"/>
      <c r="H197" s="39"/>
      <c r="I197" s="39"/>
      <c r="L197" s="40" t="s">
        <v>116</v>
      </c>
      <c r="M197" s="44">
        <v>3205.68</v>
      </c>
    </row>
    <row r="198" spans="1:13" ht="24.75" customHeight="1">
      <c r="A198" s="29" t="s">
        <v>192</v>
      </c>
      <c r="B198" s="30" t="s">
        <v>193</v>
      </c>
      <c r="C198" s="45">
        <f t="shared" ref="C198:I198" si="12">SUM(C199)</f>
        <v>2837.38</v>
      </c>
      <c r="D198" s="45">
        <f t="shared" si="12"/>
        <v>19519.98</v>
      </c>
      <c r="E198" s="45">
        <f t="shared" si="12"/>
        <v>4000</v>
      </c>
      <c r="F198" s="20">
        <f t="shared" si="12"/>
        <v>3200</v>
      </c>
      <c r="G198" s="63">
        <f t="shared" si="12"/>
        <v>4000</v>
      </c>
      <c r="H198" s="23">
        <f t="shared" si="12"/>
        <v>4000</v>
      </c>
      <c r="I198" s="23">
        <f t="shared" si="12"/>
        <v>4000</v>
      </c>
      <c r="L198" s="40" t="s">
        <v>180</v>
      </c>
      <c r="M198" s="44">
        <v>886.66</v>
      </c>
    </row>
    <row r="199" spans="1:13">
      <c r="A199" s="34" t="s">
        <v>117</v>
      </c>
      <c r="B199" s="35" t="s">
        <v>193</v>
      </c>
      <c r="C199" s="42">
        <v>2837.38</v>
      </c>
      <c r="D199" s="42">
        <v>19519.98</v>
      </c>
      <c r="E199" s="42">
        <v>4000</v>
      </c>
      <c r="F199" s="36">
        <v>3200</v>
      </c>
      <c r="G199" s="64">
        <v>4000</v>
      </c>
      <c r="H199" s="39">
        <v>4000</v>
      </c>
      <c r="I199" s="39">
        <v>4000</v>
      </c>
      <c r="L199" s="40"/>
      <c r="M199" s="44"/>
    </row>
    <row r="200" spans="1:13" ht="18" customHeight="1">
      <c r="A200" s="34"/>
      <c r="B200" s="35"/>
      <c r="C200" s="45"/>
      <c r="D200" s="45"/>
      <c r="E200" s="42"/>
      <c r="F200" s="36"/>
      <c r="G200" s="64"/>
      <c r="H200" s="39"/>
      <c r="I200" s="39"/>
      <c r="L200" s="32" t="s">
        <v>193</v>
      </c>
      <c r="M200" s="46">
        <v>19519.98</v>
      </c>
    </row>
    <row r="201" spans="1:13" ht="16.5" customHeight="1">
      <c r="A201" s="29" t="s">
        <v>194</v>
      </c>
      <c r="B201" s="30" t="s">
        <v>195</v>
      </c>
      <c r="C201" s="20">
        <f t="shared" ref="C201:I201" si="13">SUM(C202:C203)</f>
        <v>6266.23</v>
      </c>
      <c r="D201" s="20">
        <f t="shared" si="13"/>
        <v>4143.71</v>
      </c>
      <c r="E201" s="45">
        <f t="shared" si="13"/>
        <v>5050</v>
      </c>
      <c r="F201" s="20">
        <f t="shared" si="13"/>
        <v>5050</v>
      </c>
      <c r="G201" s="63">
        <f t="shared" si="13"/>
        <v>5050</v>
      </c>
      <c r="H201" s="23">
        <f t="shared" si="13"/>
        <v>5050</v>
      </c>
      <c r="I201" s="23">
        <f t="shared" si="13"/>
        <v>5050</v>
      </c>
      <c r="L201" s="40" t="s">
        <v>193</v>
      </c>
      <c r="M201" s="44">
        <v>19519.98</v>
      </c>
    </row>
    <row r="202" spans="1:13">
      <c r="A202" s="34" t="s">
        <v>196</v>
      </c>
      <c r="B202" s="35" t="s">
        <v>197</v>
      </c>
      <c r="C202" s="42">
        <v>1725.94</v>
      </c>
      <c r="D202" s="42"/>
      <c r="E202" s="42"/>
      <c r="F202" s="36"/>
      <c r="G202" s="64"/>
      <c r="H202" s="39"/>
      <c r="I202" s="39"/>
      <c r="L202" s="40"/>
      <c r="M202" s="44"/>
    </row>
    <row r="203" spans="1:13" ht="18.75" customHeight="1">
      <c r="A203" s="34" t="s">
        <v>196</v>
      </c>
      <c r="B203" s="35" t="s">
        <v>198</v>
      </c>
      <c r="C203" s="42">
        <v>4540.29</v>
      </c>
      <c r="D203" s="42">
        <v>4143.71</v>
      </c>
      <c r="E203" s="42">
        <v>5050</v>
      </c>
      <c r="F203" s="36">
        <v>5050</v>
      </c>
      <c r="G203" s="64">
        <v>5050</v>
      </c>
      <c r="H203" s="39">
        <v>5050</v>
      </c>
      <c r="I203" s="39">
        <v>5050</v>
      </c>
      <c r="L203" s="32" t="s">
        <v>195</v>
      </c>
      <c r="M203" s="44"/>
    </row>
    <row r="204" spans="1:13" ht="20.25" customHeight="1">
      <c r="A204" s="34"/>
      <c r="B204" s="35"/>
      <c r="C204" s="45"/>
      <c r="D204" s="45"/>
      <c r="E204" s="45"/>
      <c r="F204" s="20"/>
      <c r="G204" s="63"/>
      <c r="H204" s="23"/>
      <c r="I204" s="23"/>
      <c r="L204" s="40" t="s">
        <v>197</v>
      </c>
      <c r="M204" s="44"/>
    </row>
    <row r="205" spans="1:13">
      <c r="A205" s="29" t="s">
        <v>199</v>
      </c>
      <c r="B205" s="30" t="s">
        <v>200</v>
      </c>
      <c r="C205" s="45">
        <f t="shared" ref="C205:I205" si="14">C206+C211</f>
        <v>105958.25</v>
      </c>
      <c r="D205" s="45">
        <f t="shared" si="14"/>
        <v>109135.87</v>
      </c>
      <c r="E205" s="45">
        <f t="shared" si="14"/>
        <v>119250</v>
      </c>
      <c r="F205" s="20">
        <f t="shared" si="14"/>
        <v>119316</v>
      </c>
      <c r="G205" s="63">
        <f t="shared" si="14"/>
        <v>119350</v>
      </c>
      <c r="H205" s="23">
        <f t="shared" si="14"/>
        <v>119350</v>
      </c>
      <c r="I205" s="23">
        <f t="shared" si="14"/>
        <v>119350</v>
      </c>
      <c r="L205" s="40" t="s">
        <v>201</v>
      </c>
      <c r="M205" s="44">
        <v>4143.71</v>
      </c>
    </row>
    <row r="206" spans="1:13" ht="19.5" customHeight="1">
      <c r="A206" s="66"/>
      <c r="B206" s="30" t="s">
        <v>202</v>
      </c>
      <c r="C206" s="45">
        <f>SUM(C207:C210)</f>
        <v>74210.55</v>
      </c>
      <c r="D206" s="58">
        <f>SUM(D207:D210)</f>
        <v>73886.87</v>
      </c>
      <c r="E206" s="139">
        <f>SUM(E207:E209)</f>
        <v>82600</v>
      </c>
      <c r="F206" s="20">
        <f>SUM(F207:F210)</f>
        <v>82666</v>
      </c>
      <c r="G206" s="63">
        <f>SUM(G207:G210)</f>
        <v>82700</v>
      </c>
      <c r="H206" s="23">
        <f>SUM(H207:H210)</f>
        <v>82700</v>
      </c>
      <c r="I206" s="23">
        <f>SUM(I207:I210)</f>
        <v>82700</v>
      </c>
      <c r="L206" s="40" t="s">
        <v>198</v>
      </c>
      <c r="M206" s="44">
        <v>4143.71</v>
      </c>
    </row>
    <row r="207" spans="1:13">
      <c r="A207" s="73" t="s">
        <v>113</v>
      </c>
      <c r="B207" s="35" t="s">
        <v>203</v>
      </c>
      <c r="C207" s="42">
        <v>46477.5</v>
      </c>
      <c r="D207" s="42">
        <v>48257.78</v>
      </c>
      <c r="E207" s="42">
        <v>50985</v>
      </c>
      <c r="F207" s="36">
        <v>50985</v>
      </c>
      <c r="G207" s="64">
        <v>50985</v>
      </c>
      <c r="H207" s="39">
        <v>50985</v>
      </c>
      <c r="I207" s="39">
        <v>50985</v>
      </c>
      <c r="L207" s="40"/>
      <c r="M207" s="44"/>
    </row>
    <row r="208" spans="1:13">
      <c r="A208" s="73" t="s">
        <v>115</v>
      </c>
      <c r="B208" s="35" t="s">
        <v>116</v>
      </c>
      <c r="C208" s="42">
        <v>16576.95</v>
      </c>
      <c r="D208" s="42">
        <v>17126.16</v>
      </c>
      <c r="E208" s="42">
        <v>18025</v>
      </c>
      <c r="F208" s="36">
        <v>18025</v>
      </c>
      <c r="G208" s="64">
        <v>18025</v>
      </c>
      <c r="H208" s="39">
        <v>18025</v>
      </c>
      <c r="I208" s="39">
        <v>18025</v>
      </c>
      <c r="L208" s="32" t="s">
        <v>200</v>
      </c>
      <c r="M208" s="44"/>
    </row>
    <row r="209" spans="1:13" ht="17.25" customHeight="1">
      <c r="A209" s="73" t="s">
        <v>117</v>
      </c>
      <c r="B209" s="35" t="s">
        <v>118</v>
      </c>
      <c r="C209" s="42">
        <v>11090.1</v>
      </c>
      <c r="D209" s="42">
        <v>8502.93</v>
      </c>
      <c r="E209" s="42">
        <v>13590</v>
      </c>
      <c r="F209" s="36">
        <v>13590</v>
      </c>
      <c r="G209" s="64">
        <v>13590</v>
      </c>
      <c r="H209" s="39">
        <v>13590</v>
      </c>
      <c r="I209" s="39">
        <v>13590</v>
      </c>
      <c r="L209" s="32" t="s">
        <v>202</v>
      </c>
      <c r="M209" s="44"/>
    </row>
    <row r="210" spans="1:13" ht="17.25" customHeight="1">
      <c r="A210" s="73" t="s">
        <v>204</v>
      </c>
      <c r="B210" s="35" t="s">
        <v>205</v>
      </c>
      <c r="C210" s="42">
        <v>66</v>
      </c>
      <c r="D210" s="42"/>
      <c r="E210" s="45"/>
      <c r="F210" s="36">
        <v>66</v>
      </c>
      <c r="G210" s="64">
        <v>100</v>
      </c>
      <c r="H210" s="39">
        <v>100</v>
      </c>
      <c r="I210" s="39">
        <v>100</v>
      </c>
      <c r="L210" s="40" t="s">
        <v>203</v>
      </c>
      <c r="M210" s="44">
        <v>48257.78</v>
      </c>
    </row>
    <row r="211" spans="1:13" ht="18.75" customHeight="1">
      <c r="A211" s="73"/>
      <c r="B211" s="30" t="s">
        <v>206</v>
      </c>
      <c r="C211" s="45">
        <f>SUM(C212:C215)</f>
        <v>31747.7</v>
      </c>
      <c r="D211" s="45">
        <f>SUM(D212:D215)</f>
        <v>35249</v>
      </c>
      <c r="E211" s="45">
        <f>E212+E213+E214</f>
        <v>36650</v>
      </c>
      <c r="F211" s="20">
        <f>SUM(F212:F214)</f>
        <v>36650</v>
      </c>
      <c r="G211" s="63">
        <f>SUM(G212:G214)</f>
        <v>36650</v>
      </c>
      <c r="H211" s="23">
        <f>SUM(H212:H214)</f>
        <v>36650</v>
      </c>
      <c r="I211" s="23">
        <f>SUM(I212:I214)</f>
        <v>36650</v>
      </c>
      <c r="L211" s="40" t="s">
        <v>116</v>
      </c>
      <c r="M211" s="46">
        <v>17126.16</v>
      </c>
    </row>
    <row r="212" spans="1:13">
      <c r="A212" s="73" t="s">
        <v>113</v>
      </c>
      <c r="B212" s="35" t="s">
        <v>203</v>
      </c>
      <c r="C212" s="42">
        <v>22204.12</v>
      </c>
      <c r="D212" s="42">
        <v>25134.54</v>
      </c>
      <c r="E212" s="42">
        <v>25000</v>
      </c>
      <c r="F212" s="36">
        <v>25000</v>
      </c>
      <c r="G212" s="64">
        <v>25000</v>
      </c>
      <c r="H212" s="39">
        <v>25000</v>
      </c>
      <c r="I212" s="39">
        <v>25000</v>
      </c>
      <c r="L212" s="40" t="s">
        <v>118</v>
      </c>
      <c r="M212" s="44">
        <v>8502.93</v>
      </c>
    </row>
    <row r="213" spans="1:13">
      <c r="A213" s="73" t="s">
        <v>115</v>
      </c>
      <c r="B213" s="35" t="s">
        <v>116</v>
      </c>
      <c r="C213" s="42">
        <v>6497.22</v>
      </c>
      <c r="D213" s="42">
        <v>7391.54</v>
      </c>
      <c r="E213" s="42">
        <v>8750</v>
      </c>
      <c r="F213" s="36">
        <v>8750</v>
      </c>
      <c r="G213" s="64">
        <v>8750</v>
      </c>
      <c r="H213" s="39">
        <v>8750</v>
      </c>
      <c r="I213" s="39">
        <v>8750</v>
      </c>
      <c r="L213" s="40" t="s">
        <v>205</v>
      </c>
      <c r="M213" s="44"/>
    </row>
    <row r="214" spans="1:13">
      <c r="A214" s="73" t="s">
        <v>117</v>
      </c>
      <c r="B214" s="35" t="s">
        <v>118</v>
      </c>
      <c r="C214" s="42">
        <v>3000.88</v>
      </c>
      <c r="D214" s="42">
        <v>2707.88</v>
      </c>
      <c r="E214" s="42">
        <v>2900</v>
      </c>
      <c r="F214" s="36">
        <v>2900</v>
      </c>
      <c r="G214" s="64">
        <v>2900</v>
      </c>
      <c r="H214" s="39">
        <v>2900</v>
      </c>
      <c r="I214" s="39">
        <v>2900</v>
      </c>
      <c r="L214" s="32" t="s">
        <v>206</v>
      </c>
      <c r="M214" s="44"/>
    </row>
    <row r="215" spans="1:13" ht="17.25" customHeight="1">
      <c r="A215" s="73" t="s">
        <v>204</v>
      </c>
      <c r="B215" s="35" t="s">
        <v>207</v>
      </c>
      <c r="C215" s="42">
        <v>45.48</v>
      </c>
      <c r="D215" s="42">
        <v>15.04</v>
      </c>
      <c r="E215" s="42"/>
      <c r="F215" s="36"/>
      <c r="G215" s="64"/>
      <c r="H215" s="39"/>
      <c r="I215" s="39"/>
      <c r="L215" s="40" t="s">
        <v>203</v>
      </c>
      <c r="M215" s="44">
        <v>25134.54</v>
      </c>
    </row>
    <row r="216" spans="1:13" ht="22.5" customHeight="1">
      <c r="A216" s="73"/>
      <c r="B216" s="35"/>
      <c r="C216" s="45"/>
      <c r="D216" s="45"/>
      <c r="E216" s="42"/>
      <c r="F216" s="36"/>
      <c r="G216" s="64"/>
      <c r="H216" s="39"/>
      <c r="I216" s="39"/>
      <c r="L216" s="40" t="s">
        <v>116</v>
      </c>
      <c r="M216" s="44">
        <v>7391.54</v>
      </c>
    </row>
    <row r="217" spans="1:13">
      <c r="A217" s="66" t="s">
        <v>208</v>
      </c>
      <c r="B217" s="30" t="s">
        <v>209</v>
      </c>
      <c r="C217" s="45">
        <v>3333.68</v>
      </c>
      <c r="D217" s="45">
        <v>3818</v>
      </c>
      <c r="E217" s="45">
        <v>7000</v>
      </c>
      <c r="F217" s="20">
        <v>7000</v>
      </c>
      <c r="G217" s="63">
        <v>9000</v>
      </c>
      <c r="H217" s="23">
        <v>7000</v>
      </c>
      <c r="I217" s="23">
        <v>7000</v>
      </c>
      <c r="L217" s="40" t="s">
        <v>118</v>
      </c>
      <c r="M217" s="44">
        <v>2707.88</v>
      </c>
    </row>
    <row r="218" spans="1:13" ht="16.5" customHeight="1">
      <c r="A218" s="29"/>
      <c r="B218" s="30"/>
      <c r="C218" s="45"/>
      <c r="D218" s="45"/>
      <c r="E218" s="42"/>
      <c r="F218" s="36"/>
      <c r="G218" s="64"/>
      <c r="H218" s="39"/>
      <c r="I218" s="39"/>
      <c r="L218" s="40" t="s">
        <v>207</v>
      </c>
      <c r="M218" s="44">
        <v>15.04</v>
      </c>
    </row>
    <row r="219" spans="1:13">
      <c r="A219" s="66" t="s">
        <v>210</v>
      </c>
      <c r="B219" s="30" t="s">
        <v>211</v>
      </c>
      <c r="C219" s="45">
        <f>SUM(C220:C222)</f>
        <v>200351.73</v>
      </c>
      <c r="D219" s="45">
        <f>SUM(D220:D222)</f>
        <v>101932.71</v>
      </c>
      <c r="E219" s="45">
        <f>SUM(E220:E221)</f>
        <v>110420</v>
      </c>
      <c r="F219" s="20">
        <f>SUM(F220:F221)</f>
        <v>110342</v>
      </c>
      <c r="G219" s="63">
        <f>SUM(G220:G221)</f>
        <v>110420</v>
      </c>
      <c r="H219" s="23">
        <f>SUM(H220:H221)</f>
        <v>110420</v>
      </c>
      <c r="I219" s="23">
        <f>SUM(I220:I221)</f>
        <v>117470</v>
      </c>
      <c r="L219" s="40"/>
      <c r="M219" s="46"/>
    </row>
    <row r="220" spans="1:13">
      <c r="A220" s="34" t="s">
        <v>212</v>
      </c>
      <c r="B220" s="35" t="s">
        <v>213</v>
      </c>
      <c r="C220" s="42">
        <v>420.29</v>
      </c>
      <c r="D220" s="42">
        <v>342.71</v>
      </c>
      <c r="E220" s="42">
        <v>420</v>
      </c>
      <c r="F220" s="36">
        <v>342</v>
      </c>
      <c r="G220" s="64">
        <v>420</v>
      </c>
      <c r="H220" s="39">
        <v>420</v>
      </c>
      <c r="I220" s="39">
        <v>420</v>
      </c>
      <c r="L220" s="32" t="s">
        <v>209</v>
      </c>
      <c r="M220" s="46">
        <v>3817.93</v>
      </c>
    </row>
    <row r="221" spans="1:13">
      <c r="A221" s="34" t="s">
        <v>212</v>
      </c>
      <c r="B221" s="35" t="s">
        <v>214</v>
      </c>
      <c r="C221" s="42">
        <v>169749.74</v>
      </c>
      <c r="D221" s="42">
        <v>101590</v>
      </c>
      <c r="E221" s="42">
        <v>110000</v>
      </c>
      <c r="F221" s="20">
        <v>110000</v>
      </c>
      <c r="G221" s="64">
        <v>110000</v>
      </c>
      <c r="H221" s="39">
        <v>110000</v>
      </c>
      <c r="I221" s="39">
        <v>117050</v>
      </c>
      <c r="L221" s="32"/>
      <c r="M221" s="44"/>
    </row>
    <row r="222" spans="1:13">
      <c r="A222" s="34" t="s">
        <v>204</v>
      </c>
      <c r="B222" s="35" t="s">
        <v>215</v>
      </c>
      <c r="C222" s="42">
        <v>30181.7</v>
      </c>
      <c r="D222" s="42"/>
      <c r="E222" s="45"/>
      <c r="F222" s="20"/>
      <c r="G222" s="63"/>
      <c r="H222" s="23"/>
      <c r="I222" s="23"/>
      <c r="L222" s="32" t="s">
        <v>211</v>
      </c>
      <c r="M222" s="44"/>
    </row>
    <row r="223" spans="1:13" ht="22.5" customHeight="1">
      <c r="A223" s="34"/>
      <c r="B223" s="35"/>
      <c r="C223" s="42"/>
      <c r="D223" s="42"/>
      <c r="E223" s="45"/>
      <c r="F223" s="20"/>
      <c r="G223" s="63"/>
      <c r="H223" s="23"/>
      <c r="I223" s="23"/>
      <c r="L223" s="40" t="s">
        <v>213</v>
      </c>
      <c r="M223" s="44">
        <v>342.71</v>
      </c>
    </row>
    <row r="224" spans="1:13" ht="22.5" customHeight="1">
      <c r="A224" s="66" t="s">
        <v>216</v>
      </c>
      <c r="B224" s="30" t="s">
        <v>217</v>
      </c>
      <c r="C224" s="45">
        <f t="shared" ref="C224:I224" si="15">SUM(C225:C231)</f>
        <v>281825.36</v>
      </c>
      <c r="D224" s="45">
        <f t="shared" si="15"/>
        <v>326607.40999999997</v>
      </c>
      <c r="E224" s="45">
        <f t="shared" si="15"/>
        <v>324600</v>
      </c>
      <c r="F224" s="20">
        <f t="shared" si="15"/>
        <v>321100</v>
      </c>
      <c r="G224" s="63">
        <f t="shared" si="15"/>
        <v>322600</v>
      </c>
      <c r="H224" s="23">
        <f t="shared" si="15"/>
        <v>333180</v>
      </c>
      <c r="I224" s="23">
        <f t="shared" si="15"/>
        <v>336600</v>
      </c>
      <c r="L224" s="40" t="s">
        <v>214</v>
      </c>
      <c r="M224" s="44">
        <v>101590</v>
      </c>
    </row>
    <row r="225" spans="1:13" ht="24" customHeight="1">
      <c r="A225" s="34" t="s">
        <v>117</v>
      </c>
      <c r="B225" s="35" t="s">
        <v>218</v>
      </c>
      <c r="C225" s="42">
        <v>3455.53</v>
      </c>
      <c r="D225" s="42">
        <v>4582</v>
      </c>
      <c r="E225" s="42">
        <v>4000</v>
      </c>
      <c r="F225" s="36">
        <v>500</v>
      </c>
      <c r="G225" s="64">
        <v>2000</v>
      </c>
      <c r="H225" s="39">
        <v>1000</v>
      </c>
      <c r="I225" s="39">
        <v>1000</v>
      </c>
      <c r="L225" s="40" t="s">
        <v>215</v>
      </c>
      <c r="M225" s="44"/>
    </row>
    <row r="226" spans="1:13" ht="18" customHeight="1">
      <c r="A226" s="34" t="s">
        <v>117</v>
      </c>
      <c r="B226" s="35" t="s">
        <v>219</v>
      </c>
      <c r="C226" s="42">
        <v>1440</v>
      </c>
      <c r="D226" s="42">
        <v>1440</v>
      </c>
      <c r="E226" s="42">
        <v>600</v>
      </c>
      <c r="F226" s="36">
        <v>600</v>
      </c>
      <c r="G226" s="64">
        <v>600</v>
      </c>
      <c r="H226" s="39">
        <v>600</v>
      </c>
      <c r="I226" s="39">
        <v>600</v>
      </c>
      <c r="L226" s="40"/>
      <c r="M226" s="44"/>
    </row>
    <row r="227" spans="1:13" ht="18" customHeight="1">
      <c r="A227" s="34" t="s">
        <v>117</v>
      </c>
      <c r="B227" s="35" t="s">
        <v>220</v>
      </c>
      <c r="C227" s="42">
        <v>436</v>
      </c>
      <c r="D227" s="42"/>
      <c r="E227" s="42"/>
      <c r="F227" s="36"/>
      <c r="G227" s="64"/>
      <c r="H227" s="39"/>
      <c r="I227" s="39"/>
      <c r="L227" s="32" t="s">
        <v>217</v>
      </c>
      <c r="M227" s="44"/>
    </row>
    <row r="228" spans="1:13" ht="17.25" customHeight="1">
      <c r="A228" s="34" t="s">
        <v>117</v>
      </c>
      <c r="B228" s="35" t="s">
        <v>221</v>
      </c>
      <c r="C228" s="42">
        <v>643</v>
      </c>
      <c r="D228" s="42"/>
      <c r="E228" s="42"/>
      <c r="F228" s="36"/>
      <c r="G228" s="64"/>
      <c r="H228" s="39"/>
      <c r="I228" s="39"/>
      <c r="L228" s="40" t="s">
        <v>218</v>
      </c>
      <c r="M228" s="44">
        <v>4582</v>
      </c>
    </row>
    <row r="229" spans="1:13" ht="16.5" customHeight="1">
      <c r="A229" s="34" t="s">
        <v>204</v>
      </c>
      <c r="B229" s="35" t="s">
        <v>222</v>
      </c>
      <c r="C229" s="42">
        <v>61080.160000000003</v>
      </c>
      <c r="D229" s="42">
        <v>45777.17</v>
      </c>
      <c r="E229" s="42">
        <v>35000</v>
      </c>
      <c r="F229" s="36">
        <v>35000</v>
      </c>
      <c r="G229" s="64">
        <v>50200</v>
      </c>
      <c r="H229" s="39">
        <v>51000</v>
      </c>
      <c r="I229" s="39">
        <v>51000</v>
      </c>
      <c r="L229" s="40" t="s">
        <v>219</v>
      </c>
      <c r="M229" s="44">
        <v>1440</v>
      </c>
    </row>
    <row r="230" spans="1:13" ht="18" customHeight="1">
      <c r="A230" s="34" t="s">
        <v>204</v>
      </c>
      <c r="B230" s="35" t="s">
        <v>223</v>
      </c>
      <c r="C230" s="42">
        <v>36041.67</v>
      </c>
      <c r="D230" s="42">
        <v>79620.44</v>
      </c>
      <c r="E230" s="42">
        <v>82000</v>
      </c>
      <c r="F230" s="36">
        <v>82000</v>
      </c>
      <c r="G230" s="64">
        <v>75000</v>
      </c>
      <c r="H230" s="39">
        <v>75000</v>
      </c>
      <c r="I230" s="39">
        <v>75000</v>
      </c>
      <c r="L230" s="40" t="s">
        <v>220</v>
      </c>
      <c r="M230" s="44"/>
    </row>
    <row r="231" spans="1:13" ht="18.75" customHeight="1">
      <c r="A231" s="34" t="s">
        <v>204</v>
      </c>
      <c r="B231" s="35" t="s">
        <v>224</v>
      </c>
      <c r="C231" s="42">
        <v>178729</v>
      </c>
      <c r="D231" s="42">
        <v>195187.8</v>
      </c>
      <c r="E231" s="42">
        <v>203000</v>
      </c>
      <c r="F231" s="36">
        <v>203000</v>
      </c>
      <c r="G231" s="64">
        <v>194800</v>
      </c>
      <c r="H231" s="39">
        <v>205580</v>
      </c>
      <c r="I231" s="39">
        <v>209000</v>
      </c>
      <c r="L231" s="40" t="s">
        <v>221</v>
      </c>
      <c r="M231" s="44"/>
    </row>
    <row r="232" spans="1:13" ht="21" customHeight="1">
      <c r="A232" s="34"/>
      <c r="B232" s="35"/>
      <c r="C232" s="42"/>
      <c r="D232" s="42"/>
      <c r="E232" s="42"/>
      <c r="F232" s="36"/>
      <c r="G232" s="64"/>
      <c r="H232" s="39"/>
      <c r="I232" s="39"/>
      <c r="L232" s="40" t="s">
        <v>222</v>
      </c>
      <c r="M232" s="44">
        <v>45777.17</v>
      </c>
    </row>
    <row r="233" spans="1:13" ht="18.75" customHeight="1">
      <c r="A233" s="29" t="s">
        <v>225</v>
      </c>
      <c r="B233" s="30" t="s">
        <v>226</v>
      </c>
      <c r="C233" s="45">
        <f>SUM(C234:C234)</f>
        <v>833.68</v>
      </c>
      <c r="D233" s="45">
        <f>SUM(D234:D235)</f>
        <v>3029.55</v>
      </c>
      <c r="E233" s="45">
        <f>SUM(E234)</f>
        <v>900</v>
      </c>
      <c r="F233" s="20">
        <f>SUM(F234)</f>
        <v>900</v>
      </c>
      <c r="G233" s="63">
        <f>SUM(G234)</f>
        <v>900</v>
      </c>
      <c r="H233" s="23">
        <f>SUM(H234)</f>
        <v>900</v>
      </c>
      <c r="I233" s="23">
        <f>SUM(I234)</f>
        <v>900</v>
      </c>
      <c r="L233" s="40" t="s">
        <v>224</v>
      </c>
      <c r="M233" s="44">
        <v>195187.8</v>
      </c>
    </row>
    <row r="234" spans="1:13" ht="18" customHeight="1">
      <c r="A234" s="34" t="s">
        <v>227</v>
      </c>
      <c r="B234" s="35" t="s">
        <v>228</v>
      </c>
      <c r="C234" s="42">
        <v>833.68</v>
      </c>
      <c r="D234" s="42">
        <v>743.48</v>
      </c>
      <c r="E234" s="42">
        <v>900</v>
      </c>
      <c r="F234" s="36">
        <v>900</v>
      </c>
      <c r="G234" s="64">
        <v>900</v>
      </c>
      <c r="H234" s="39">
        <v>900</v>
      </c>
      <c r="I234" s="39">
        <v>900</v>
      </c>
      <c r="L234" s="40"/>
      <c r="M234" s="44"/>
    </row>
    <row r="235" spans="1:13" ht="18" customHeight="1">
      <c r="A235" s="34" t="s">
        <v>227</v>
      </c>
      <c r="B235" s="35" t="s">
        <v>557</v>
      </c>
      <c r="C235" s="42"/>
      <c r="D235" s="42">
        <v>2286.0700000000002</v>
      </c>
      <c r="E235" s="42"/>
      <c r="F235" s="36"/>
      <c r="G235" s="64"/>
      <c r="H235" s="39"/>
      <c r="I235" s="39"/>
      <c r="L235" s="40"/>
      <c r="M235" s="44"/>
    </row>
    <row r="236" spans="1:13" ht="17.25" customHeight="1">
      <c r="A236" s="34"/>
      <c r="B236" s="35"/>
      <c r="C236" s="42"/>
      <c r="D236" s="42"/>
      <c r="E236" s="42"/>
      <c r="F236" s="36"/>
      <c r="G236" s="59"/>
      <c r="H236" s="60"/>
      <c r="I236" s="60"/>
      <c r="L236" s="40"/>
      <c r="M236" s="44"/>
    </row>
    <row r="237" spans="1:13" ht="22.5" customHeight="1">
      <c r="A237" s="74" t="s">
        <v>229</v>
      </c>
      <c r="B237" s="30" t="s">
        <v>230</v>
      </c>
      <c r="C237" s="45">
        <f t="shared" ref="C237:I237" si="16">SUM(C238:C241)</f>
        <v>35480.65</v>
      </c>
      <c r="D237" s="45">
        <f t="shared" si="16"/>
        <v>39365.840000000004</v>
      </c>
      <c r="E237" s="45">
        <f t="shared" si="16"/>
        <v>54863</v>
      </c>
      <c r="F237" s="20">
        <f t="shared" si="16"/>
        <v>54863</v>
      </c>
      <c r="G237" s="63">
        <f t="shared" si="16"/>
        <v>54863</v>
      </c>
      <c r="H237" s="23">
        <f t="shared" si="16"/>
        <v>54863</v>
      </c>
      <c r="I237" s="23">
        <f t="shared" si="16"/>
        <v>54863</v>
      </c>
      <c r="L237" s="32" t="s">
        <v>226</v>
      </c>
      <c r="M237" s="46"/>
    </row>
    <row r="238" spans="1:13" ht="24" customHeight="1">
      <c r="A238" s="34" t="s">
        <v>113</v>
      </c>
      <c r="B238" s="35" t="s">
        <v>231</v>
      </c>
      <c r="C238" s="42">
        <v>10615.18</v>
      </c>
      <c r="D238" s="42">
        <v>10422</v>
      </c>
      <c r="E238" s="42">
        <v>10815</v>
      </c>
      <c r="F238" s="36">
        <v>10815</v>
      </c>
      <c r="G238" s="64">
        <v>10815</v>
      </c>
      <c r="H238" s="39">
        <v>10815</v>
      </c>
      <c r="I238" s="39">
        <v>10815</v>
      </c>
      <c r="L238" s="32" t="s">
        <v>232</v>
      </c>
      <c r="M238" s="44">
        <v>2286.0700000000002</v>
      </c>
    </row>
    <row r="239" spans="1:13" ht="18.75" customHeight="1">
      <c r="A239" s="34" t="s">
        <v>115</v>
      </c>
      <c r="B239" s="35" t="s">
        <v>233</v>
      </c>
      <c r="C239" s="42">
        <v>2950</v>
      </c>
      <c r="D239" s="42">
        <v>2969.76</v>
      </c>
      <c r="E239" s="42">
        <v>3348</v>
      </c>
      <c r="F239" s="36">
        <v>3348</v>
      </c>
      <c r="G239" s="64">
        <v>3348</v>
      </c>
      <c r="H239" s="39">
        <v>3348</v>
      </c>
      <c r="I239" s="39">
        <v>3348</v>
      </c>
      <c r="L239" s="40" t="s">
        <v>228</v>
      </c>
      <c r="M239" s="44">
        <v>743.48</v>
      </c>
    </row>
    <row r="240" spans="1:13">
      <c r="A240" s="34" t="s">
        <v>117</v>
      </c>
      <c r="B240" s="35" t="s">
        <v>118</v>
      </c>
      <c r="C240" s="42">
        <v>700</v>
      </c>
      <c r="D240" s="42">
        <v>535.77</v>
      </c>
      <c r="E240" s="42">
        <v>700</v>
      </c>
      <c r="F240" s="36">
        <v>700</v>
      </c>
      <c r="G240" s="64">
        <v>700</v>
      </c>
      <c r="H240" s="39">
        <v>700</v>
      </c>
      <c r="I240" s="39">
        <v>700</v>
      </c>
      <c r="L240" s="40"/>
      <c r="M240" s="44"/>
    </row>
    <row r="241" spans="1:13" ht="17.25" customHeight="1">
      <c r="A241" s="34" t="s">
        <v>117</v>
      </c>
      <c r="B241" s="35" t="s">
        <v>234</v>
      </c>
      <c r="C241" s="42">
        <v>21215.47</v>
      </c>
      <c r="D241" s="42">
        <v>25438.31</v>
      </c>
      <c r="E241" s="42">
        <v>40000</v>
      </c>
      <c r="F241" s="36">
        <v>40000</v>
      </c>
      <c r="G241" s="64">
        <v>40000</v>
      </c>
      <c r="H241" s="39">
        <v>40000</v>
      </c>
      <c r="I241" s="39">
        <v>40000</v>
      </c>
      <c r="L241" s="32" t="s">
        <v>230</v>
      </c>
      <c r="M241" s="44"/>
    </row>
    <row r="242" spans="1:13">
      <c r="A242" s="34"/>
      <c r="B242" s="35"/>
      <c r="C242" s="42"/>
      <c r="D242" s="42"/>
      <c r="E242" s="52"/>
      <c r="F242" s="27"/>
      <c r="G242" s="59"/>
      <c r="H242" s="60"/>
      <c r="I242" s="60"/>
      <c r="L242" s="40" t="s">
        <v>231</v>
      </c>
      <c r="M242" s="44">
        <v>10422</v>
      </c>
    </row>
    <row r="243" spans="1:13">
      <c r="A243" s="29" t="s">
        <v>235</v>
      </c>
      <c r="B243" s="30" t="s">
        <v>236</v>
      </c>
      <c r="C243" s="45">
        <f>SUM(C244:C258)</f>
        <v>88231.31</v>
      </c>
      <c r="D243" s="45">
        <f>SUM(D244:D264)</f>
        <v>112361.54</v>
      </c>
      <c r="E243" s="45">
        <f>SUM(E244:E258)</f>
        <v>132195</v>
      </c>
      <c r="F243" s="31">
        <f>SUM(F244:F265)</f>
        <v>115895</v>
      </c>
      <c r="G243" s="75">
        <f>SUM(G244:G264)</f>
        <v>104195</v>
      </c>
      <c r="H243" s="76">
        <f>SUM(H244:H263)</f>
        <v>112195</v>
      </c>
      <c r="I243" s="76">
        <f>SUM(I244:I263)</f>
        <v>112195</v>
      </c>
      <c r="L243" s="40" t="s">
        <v>233</v>
      </c>
      <c r="M243" s="44">
        <v>2969.76</v>
      </c>
    </row>
    <row r="244" spans="1:13">
      <c r="A244" s="34" t="s">
        <v>113</v>
      </c>
      <c r="B244" s="35" t="s">
        <v>237</v>
      </c>
      <c r="C244" s="42">
        <v>3118.76</v>
      </c>
      <c r="D244" s="42">
        <v>3207.89</v>
      </c>
      <c r="E244" s="42">
        <v>3300</v>
      </c>
      <c r="F244" s="27">
        <v>3300</v>
      </c>
      <c r="G244" s="59">
        <v>3300</v>
      </c>
      <c r="H244" s="60">
        <v>3300</v>
      </c>
      <c r="I244" s="60">
        <v>3300</v>
      </c>
      <c r="L244" s="40" t="s">
        <v>118</v>
      </c>
      <c r="M244" s="44">
        <v>535.77</v>
      </c>
    </row>
    <row r="245" spans="1:13" ht="21" customHeight="1">
      <c r="A245" s="34" t="s">
        <v>115</v>
      </c>
      <c r="B245" s="35" t="s">
        <v>238</v>
      </c>
      <c r="C245" s="42">
        <v>921.64</v>
      </c>
      <c r="D245" s="42">
        <v>960.35</v>
      </c>
      <c r="E245" s="42">
        <v>950</v>
      </c>
      <c r="F245" s="27">
        <v>950</v>
      </c>
      <c r="G245" s="59">
        <v>950</v>
      </c>
      <c r="H245" s="60">
        <v>950</v>
      </c>
      <c r="I245" s="60">
        <v>950</v>
      </c>
      <c r="L245" s="40" t="s">
        <v>234</v>
      </c>
      <c r="M245" s="44">
        <v>25438.31</v>
      </c>
    </row>
    <row r="246" spans="1:13">
      <c r="A246" s="34" t="s">
        <v>117</v>
      </c>
      <c r="B246" s="35" t="s">
        <v>239</v>
      </c>
      <c r="C246" s="42">
        <v>0</v>
      </c>
      <c r="D246" s="42">
        <v>55.9</v>
      </c>
      <c r="E246" s="42">
        <v>1600</v>
      </c>
      <c r="F246" s="36">
        <v>1600</v>
      </c>
      <c r="G246" s="64">
        <v>2245</v>
      </c>
      <c r="H246" s="39">
        <v>2245</v>
      </c>
      <c r="I246" s="39">
        <v>2245</v>
      </c>
      <c r="L246" s="40"/>
      <c r="M246" s="44"/>
    </row>
    <row r="247" spans="1:13" ht="15.75" customHeight="1">
      <c r="A247" s="34" t="s">
        <v>117</v>
      </c>
      <c r="B247" s="35" t="s">
        <v>240</v>
      </c>
      <c r="C247" s="42"/>
      <c r="D247" s="42">
        <v>8300.5</v>
      </c>
      <c r="E247" s="42"/>
      <c r="F247" s="20"/>
      <c r="G247" s="64"/>
      <c r="H247" s="39"/>
      <c r="I247" s="39"/>
      <c r="L247" s="32" t="s">
        <v>236</v>
      </c>
      <c r="M247" s="44"/>
    </row>
    <row r="248" spans="1:13">
      <c r="A248" s="34" t="s">
        <v>117</v>
      </c>
      <c r="B248" s="35" t="s">
        <v>241</v>
      </c>
      <c r="C248" s="42">
        <v>5164.03</v>
      </c>
      <c r="D248" s="42"/>
      <c r="E248" s="42"/>
      <c r="F248" s="20"/>
      <c r="G248" s="64"/>
      <c r="H248" s="39"/>
      <c r="I248" s="39"/>
      <c r="L248" s="40" t="s">
        <v>237</v>
      </c>
      <c r="M248" s="44">
        <v>3207.89</v>
      </c>
    </row>
    <row r="249" spans="1:13">
      <c r="A249" s="34" t="s">
        <v>117</v>
      </c>
      <c r="B249" s="35" t="s">
        <v>242</v>
      </c>
      <c r="C249" s="42">
        <v>0</v>
      </c>
      <c r="D249" s="42"/>
      <c r="E249" s="42">
        <v>30000</v>
      </c>
      <c r="F249" s="36">
        <v>3000</v>
      </c>
      <c r="G249" s="64">
        <v>10000</v>
      </c>
      <c r="H249" s="39">
        <v>20000</v>
      </c>
      <c r="I249" s="39">
        <v>20000</v>
      </c>
      <c r="L249" s="40" t="s">
        <v>238</v>
      </c>
      <c r="M249" s="44">
        <v>960.35</v>
      </c>
    </row>
    <row r="250" spans="1:13" ht="16.5" customHeight="1">
      <c r="A250" s="34" t="s">
        <v>117</v>
      </c>
      <c r="B250" s="35" t="s">
        <v>243</v>
      </c>
      <c r="C250" s="42">
        <v>0</v>
      </c>
      <c r="D250" s="42"/>
      <c r="E250" s="42">
        <v>10000</v>
      </c>
      <c r="F250" s="36"/>
      <c r="G250" s="64"/>
      <c r="H250" s="39"/>
      <c r="I250" s="77"/>
      <c r="L250" s="40" t="s">
        <v>239</v>
      </c>
      <c r="M250" s="44">
        <v>55.9</v>
      </c>
    </row>
    <row r="251" spans="1:13" ht="19.5" customHeight="1">
      <c r="A251" s="34" t="s">
        <v>117</v>
      </c>
      <c r="B251" s="35" t="s">
        <v>244</v>
      </c>
      <c r="C251" s="42"/>
      <c r="D251" s="42"/>
      <c r="E251" s="42"/>
      <c r="F251" s="36">
        <v>1000</v>
      </c>
      <c r="G251" s="64"/>
      <c r="H251" s="39"/>
      <c r="I251" s="77"/>
      <c r="L251" s="40" t="s">
        <v>245</v>
      </c>
      <c r="M251" s="44">
        <v>8300.5</v>
      </c>
    </row>
    <row r="252" spans="1:13" ht="18" customHeight="1">
      <c r="A252" s="34" t="s">
        <v>117</v>
      </c>
      <c r="B252" s="35" t="s">
        <v>246</v>
      </c>
      <c r="C252" s="42">
        <v>0</v>
      </c>
      <c r="D252" s="42">
        <v>396</v>
      </c>
      <c r="E252" s="42">
        <v>700</v>
      </c>
      <c r="F252" s="36">
        <v>700</v>
      </c>
      <c r="G252" s="64">
        <v>700</v>
      </c>
      <c r="H252" s="39">
        <v>700</v>
      </c>
      <c r="I252" s="39">
        <v>700</v>
      </c>
      <c r="L252" s="40" t="s">
        <v>241</v>
      </c>
      <c r="M252" s="44"/>
    </row>
    <row r="253" spans="1:13" ht="19.5" customHeight="1">
      <c r="A253" s="34" t="s">
        <v>117</v>
      </c>
      <c r="B253" s="35" t="s">
        <v>247</v>
      </c>
      <c r="C253" s="42">
        <v>499.68</v>
      </c>
      <c r="D253" s="42">
        <v>476.2</v>
      </c>
      <c r="E253" s="42">
        <v>520</v>
      </c>
      <c r="F253" s="36">
        <v>520</v>
      </c>
      <c r="G253" s="64"/>
      <c r="H253" s="39"/>
      <c r="I253" s="39"/>
      <c r="L253" s="40" t="s">
        <v>242</v>
      </c>
      <c r="M253" s="44"/>
    </row>
    <row r="254" spans="1:13">
      <c r="A254" s="34" t="s">
        <v>117</v>
      </c>
      <c r="B254" s="35" t="s">
        <v>248</v>
      </c>
      <c r="C254" s="42">
        <v>45.5</v>
      </c>
      <c r="D254" s="42">
        <v>48.75</v>
      </c>
      <c r="E254" s="42">
        <v>90</v>
      </c>
      <c r="F254" s="36">
        <v>90</v>
      </c>
      <c r="G254" s="64"/>
      <c r="H254" s="39"/>
      <c r="I254" s="39"/>
      <c r="L254" s="40" t="s">
        <v>243</v>
      </c>
      <c r="M254" s="44"/>
    </row>
    <row r="255" spans="1:13" ht="19.5" customHeight="1">
      <c r="A255" s="34" t="s">
        <v>117</v>
      </c>
      <c r="B255" s="35" t="s">
        <v>165</v>
      </c>
      <c r="C255" s="42">
        <v>31.7</v>
      </c>
      <c r="D255" s="42">
        <v>35</v>
      </c>
      <c r="E255" s="42">
        <v>35</v>
      </c>
      <c r="F255" s="36">
        <v>35</v>
      </c>
      <c r="G255" s="64"/>
      <c r="H255" s="39"/>
      <c r="I255" s="39"/>
      <c r="L255" s="40" t="s">
        <v>244</v>
      </c>
      <c r="M255" s="44"/>
    </row>
    <row r="256" spans="1:13" ht="20.25" customHeight="1">
      <c r="A256" s="34" t="s">
        <v>204</v>
      </c>
      <c r="B256" s="35" t="s">
        <v>249</v>
      </c>
      <c r="C256" s="42">
        <v>77750</v>
      </c>
      <c r="D256" s="54">
        <v>98880.95</v>
      </c>
      <c r="E256" s="2">
        <v>85000</v>
      </c>
      <c r="F256" s="36">
        <v>85000</v>
      </c>
      <c r="G256" s="64">
        <v>85000</v>
      </c>
      <c r="H256" s="39">
        <v>85000</v>
      </c>
      <c r="I256" s="39">
        <v>85000</v>
      </c>
      <c r="L256" s="40" t="s">
        <v>246</v>
      </c>
      <c r="M256" s="44">
        <v>396</v>
      </c>
    </row>
    <row r="257" spans="1:13">
      <c r="A257" s="34" t="s">
        <v>204</v>
      </c>
      <c r="B257" s="78" t="s">
        <v>250</v>
      </c>
      <c r="C257" s="42">
        <v>700</v>
      </c>
      <c r="D257" s="42"/>
      <c r="E257" s="52"/>
      <c r="F257" s="36"/>
      <c r="G257" s="63"/>
      <c r="H257" s="23"/>
      <c r="I257" s="23"/>
      <c r="L257" s="40" t="s">
        <v>247</v>
      </c>
      <c r="M257" s="44">
        <v>476.2</v>
      </c>
    </row>
    <row r="258" spans="1:13">
      <c r="A258" s="34" t="s">
        <v>204</v>
      </c>
      <c r="B258" s="78" t="s">
        <v>251</v>
      </c>
      <c r="C258" s="42"/>
      <c r="D258" s="42"/>
      <c r="E258" s="52"/>
      <c r="F258" s="36"/>
      <c r="G258" s="63"/>
      <c r="H258" s="23"/>
      <c r="I258" s="23"/>
      <c r="L258" s="40" t="s">
        <v>248</v>
      </c>
      <c r="M258" s="44">
        <v>48.75</v>
      </c>
    </row>
    <row r="259" spans="1:13" ht="18" customHeight="1">
      <c r="A259" s="34" t="s">
        <v>117</v>
      </c>
      <c r="B259" s="61" t="s">
        <v>252</v>
      </c>
      <c r="C259" s="42"/>
      <c r="D259" s="42"/>
      <c r="E259" s="52"/>
      <c r="F259" s="36">
        <v>6500</v>
      </c>
      <c r="G259" s="63"/>
      <c r="H259" s="23"/>
      <c r="I259" s="23"/>
      <c r="L259" s="40" t="s">
        <v>165</v>
      </c>
      <c r="M259" s="44">
        <v>35.630000000000003</v>
      </c>
    </row>
    <row r="260" spans="1:13" ht="15.75" customHeight="1">
      <c r="A260" s="34" t="s">
        <v>117</v>
      </c>
      <c r="B260" s="61" t="s">
        <v>253</v>
      </c>
      <c r="C260" s="42"/>
      <c r="D260" s="42"/>
      <c r="E260" s="52"/>
      <c r="F260" s="36">
        <v>3000</v>
      </c>
      <c r="G260" s="63"/>
      <c r="H260" s="23"/>
      <c r="I260" s="23"/>
      <c r="L260" s="40" t="s">
        <v>249</v>
      </c>
      <c r="M260" s="44">
        <v>98880.95</v>
      </c>
    </row>
    <row r="261" spans="1:13">
      <c r="A261" s="34" t="s">
        <v>117</v>
      </c>
      <c r="B261" s="61" t="s">
        <v>254</v>
      </c>
      <c r="C261" s="42"/>
      <c r="D261" s="42"/>
      <c r="E261" s="52"/>
      <c r="F261" s="36">
        <v>5500</v>
      </c>
      <c r="G261" s="63"/>
      <c r="H261" s="23"/>
      <c r="I261" s="23"/>
      <c r="L261" s="79" t="s">
        <v>250</v>
      </c>
      <c r="M261" s="44"/>
    </row>
    <row r="262" spans="1:13" ht="23.25" customHeight="1">
      <c r="A262" s="34" t="s">
        <v>117</v>
      </c>
      <c r="B262" s="61" t="s">
        <v>255</v>
      </c>
      <c r="C262" s="42"/>
      <c r="D262" s="42"/>
      <c r="E262" s="52"/>
      <c r="F262" s="36">
        <v>1700</v>
      </c>
      <c r="G262" s="64">
        <v>0</v>
      </c>
      <c r="H262" s="39">
        <v>0</v>
      </c>
      <c r="I262" s="39">
        <v>0</v>
      </c>
      <c r="L262" s="79" t="s">
        <v>251</v>
      </c>
      <c r="M262" s="44"/>
    </row>
    <row r="263" spans="1:13" ht="18" customHeight="1">
      <c r="A263" s="34" t="s">
        <v>117</v>
      </c>
      <c r="B263" s="61" t="s">
        <v>256</v>
      </c>
      <c r="C263" s="42"/>
      <c r="D263" s="42"/>
      <c r="E263" s="52"/>
      <c r="F263" s="36">
        <v>2000</v>
      </c>
      <c r="G263" s="64">
        <v>2000</v>
      </c>
      <c r="H263" s="23">
        <v>0</v>
      </c>
      <c r="I263" s="23">
        <v>0</v>
      </c>
      <c r="L263" s="61" t="s">
        <v>257</v>
      </c>
      <c r="M263" s="44"/>
    </row>
    <row r="264" spans="1:13" ht="21" customHeight="1">
      <c r="A264" s="34" t="s">
        <v>117</v>
      </c>
      <c r="B264" s="61" t="s">
        <v>258</v>
      </c>
      <c r="C264" s="42"/>
      <c r="D264" s="42"/>
      <c r="E264" s="52"/>
      <c r="F264" s="36">
        <v>1000</v>
      </c>
      <c r="G264" s="63"/>
      <c r="H264" s="23"/>
      <c r="I264" s="23"/>
      <c r="L264" s="61" t="s">
        <v>253</v>
      </c>
      <c r="M264" s="44"/>
    </row>
    <row r="265" spans="1:13" ht="18" customHeight="1">
      <c r="A265" s="34"/>
      <c r="B265" s="78"/>
      <c r="C265" s="42"/>
      <c r="D265" s="42"/>
      <c r="E265" s="52"/>
      <c r="F265" s="36"/>
      <c r="G265" s="64"/>
      <c r="H265" s="39"/>
      <c r="I265" s="39"/>
      <c r="L265" s="61" t="s">
        <v>254</v>
      </c>
      <c r="M265" s="44"/>
    </row>
    <row r="266" spans="1:13" ht="17.25" customHeight="1">
      <c r="A266" s="29" t="s">
        <v>259</v>
      </c>
      <c r="B266" s="30" t="s">
        <v>260</v>
      </c>
      <c r="C266" s="45">
        <f t="shared" ref="C266:I266" si="17">SUM(C267:C271)</f>
        <v>86580.08</v>
      </c>
      <c r="D266" s="45">
        <f t="shared" si="17"/>
        <v>77951.100000000006</v>
      </c>
      <c r="E266" s="45">
        <f t="shared" si="17"/>
        <v>100950</v>
      </c>
      <c r="F266" s="20">
        <f t="shared" si="17"/>
        <v>80950</v>
      </c>
      <c r="G266" s="63">
        <f t="shared" si="17"/>
        <v>80950</v>
      </c>
      <c r="H266" s="23">
        <f t="shared" si="17"/>
        <v>80950</v>
      </c>
      <c r="I266" s="23">
        <f t="shared" si="17"/>
        <v>80950</v>
      </c>
      <c r="L266" s="61" t="s">
        <v>255</v>
      </c>
      <c r="M266" s="46"/>
    </row>
    <row r="267" spans="1:13" ht="15.75" customHeight="1">
      <c r="A267" s="34" t="s">
        <v>117</v>
      </c>
      <c r="B267" s="35" t="s">
        <v>261</v>
      </c>
      <c r="C267" s="42">
        <v>58498.43</v>
      </c>
      <c r="D267" s="42">
        <v>51091</v>
      </c>
      <c r="E267" s="42">
        <v>75000</v>
      </c>
      <c r="F267" s="36">
        <v>55000</v>
      </c>
      <c r="G267" s="64">
        <v>55000</v>
      </c>
      <c r="H267" s="38">
        <v>55000</v>
      </c>
      <c r="I267" s="38">
        <v>55000</v>
      </c>
      <c r="L267" s="61" t="s">
        <v>262</v>
      </c>
      <c r="M267" s="44"/>
    </row>
    <row r="268" spans="1:13">
      <c r="A268" s="34" t="s">
        <v>117</v>
      </c>
      <c r="B268" s="35" t="s">
        <v>263</v>
      </c>
      <c r="C268" s="42">
        <v>68.8</v>
      </c>
      <c r="D268" s="54">
        <v>40</v>
      </c>
      <c r="E268" s="2">
        <v>350</v>
      </c>
      <c r="F268" s="36">
        <v>350</v>
      </c>
      <c r="G268" s="64">
        <v>350</v>
      </c>
      <c r="H268" s="39">
        <v>350</v>
      </c>
      <c r="I268" s="39">
        <v>350</v>
      </c>
      <c r="L268" s="61" t="s">
        <v>258</v>
      </c>
      <c r="M268" s="44"/>
    </row>
    <row r="269" spans="1:13">
      <c r="A269" s="34" t="s">
        <v>117</v>
      </c>
      <c r="B269" s="35" t="s">
        <v>264</v>
      </c>
      <c r="C269" s="42"/>
      <c r="D269" s="42">
        <v>1764</v>
      </c>
      <c r="E269" s="42"/>
      <c r="F269" s="36"/>
      <c r="G269" s="64"/>
      <c r="H269" s="39"/>
      <c r="I269" s="39"/>
      <c r="L269" s="79"/>
      <c r="M269" s="44"/>
    </row>
    <row r="270" spans="1:13" ht="17.25" customHeight="1">
      <c r="A270" s="34" t="s">
        <v>117</v>
      </c>
      <c r="B270" s="35" t="s">
        <v>265</v>
      </c>
      <c r="C270" s="42">
        <v>0</v>
      </c>
      <c r="D270" s="42">
        <v>60</v>
      </c>
      <c r="E270" s="42">
        <v>600</v>
      </c>
      <c r="F270" s="36">
        <v>600</v>
      </c>
      <c r="G270" s="64">
        <v>600</v>
      </c>
      <c r="H270" s="39">
        <v>600</v>
      </c>
      <c r="I270" s="39">
        <v>600</v>
      </c>
      <c r="L270" s="32" t="s">
        <v>260</v>
      </c>
      <c r="M270" s="44"/>
    </row>
    <row r="271" spans="1:13">
      <c r="A271" s="34" t="s">
        <v>204</v>
      </c>
      <c r="B271" s="35" t="s">
        <v>266</v>
      </c>
      <c r="C271" s="42">
        <v>28012.85</v>
      </c>
      <c r="D271" s="42">
        <v>24996.1</v>
      </c>
      <c r="E271" s="42">
        <v>25000</v>
      </c>
      <c r="F271" s="36">
        <v>25000</v>
      </c>
      <c r="G271" s="64">
        <v>25000</v>
      </c>
      <c r="H271" s="39">
        <v>25000</v>
      </c>
      <c r="I271" s="39">
        <v>25000</v>
      </c>
      <c r="L271" s="40" t="s">
        <v>261</v>
      </c>
      <c r="M271" s="44">
        <v>51091</v>
      </c>
    </row>
    <row r="272" spans="1:13" ht="20.25" customHeight="1">
      <c r="A272" s="34"/>
      <c r="B272" s="35"/>
      <c r="C272" s="42"/>
      <c r="D272" s="42"/>
      <c r="E272" s="42"/>
      <c r="F272" s="36"/>
      <c r="G272" s="64"/>
      <c r="H272" s="39"/>
      <c r="I272" s="39"/>
      <c r="L272" s="40" t="s">
        <v>263</v>
      </c>
      <c r="M272" s="44">
        <v>40</v>
      </c>
    </row>
    <row r="273" spans="1:13" ht="21.75" customHeight="1">
      <c r="A273" s="29" t="s">
        <v>267</v>
      </c>
      <c r="B273" s="30" t="s">
        <v>268</v>
      </c>
      <c r="C273" s="45">
        <f t="shared" ref="C273:I273" si="18">SUM(C274:C275)</f>
        <v>523.06999999999994</v>
      </c>
      <c r="D273" s="45">
        <f t="shared" si="18"/>
        <v>458.36</v>
      </c>
      <c r="E273" s="45">
        <f t="shared" si="18"/>
        <v>600</v>
      </c>
      <c r="F273" s="20">
        <f t="shared" si="18"/>
        <v>600</v>
      </c>
      <c r="G273" s="63">
        <f t="shared" si="18"/>
        <v>600</v>
      </c>
      <c r="H273" s="23">
        <f t="shared" si="18"/>
        <v>600</v>
      </c>
      <c r="I273" s="23">
        <f t="shared" si="18"/>
        <v>600</v>
      </c>
      <c r="L273" s="40" t="s">
        <v>264</v>
      </c>
      <c r="M273" s="46">
        <v>1764</v>
      </c>
    </row>
    <row r="274" spans="1:13" ht="18.75" customHeight="1">
      <c r="A274" s="34" t="s">
        <v>117</v>
      </c>
      <c r="B274" s="35" t="s">
        <v>269</v>
      </c>
      <c r="C274" s="42">
        <v>220</v>
      </c>
      <c r="D274" s="42">
        <v>220</v>
      </c>
      <c r="E274" s="42">
        <v>200</v>
      </c>
      <c r="F274" s="36">
        <v>200</v>
      </c>
      <c r="G274" s="64">
        <v>200</v>
      </c>
      <c r="H274" s="39">
        <v>200</v>
      </c>
      <c r="I274" s="39">
        <v>200</v>
      </c>
      <c r="L274" s="40" t="s">
        <v>265</v>
      </c>
      <c r="M274" s="44">
        <v>60</v>
      </c>
    </row>
    <row r="275" spans="1:13" ht="18" customHeight="1">
      <c r="A275" s="34" t="s">
        <v>117</v>
      </c>
      <c r="B275" s="35" t="s">
        <v>270</v>
      </c>
      <c r="C275" s="42">
        <v>303.07</v>
      </c>
      <c r="D275" s="42">
        <v>238.36</v>
      </c>
      <c r="E275" s="42">
        <v>400</v>
      </c>
      <c r="F275" s="36">
        <v>400</v>
      </c>
      <c r="G275" s="64">
        <v>400</v>
      </c>
      <c r="H275" s="39">
        <v>400</v>
      </c>
      <c r="I275" s="39">
        <v>400</v>
      </c>
      <c r="L275" s="40" t="s">
        <v>266</v>
      </c>
      <c r="M275" s="44">
        <v>24996.1</v>
      </c>
    </row>
    <row r="276" spans="1:13">
      <c r="A276" s="34"/>
      <c r="B276" s="35"/>
      <c r="C276" s="42"/>
      <c r="D276" s="42"/>
      <c r="E276" s="45"/>
      <c r="F276" s="36"/>
      <c r="G276" s="56"/>
      <c r="H276" s="57"/>
      <c r="I276" s="57"/>
      <c r="L276" s="40"/>
      <c r="M276" s="44"/>
    </row>
    <row r="277" spans="1:13" ht="22.5" customHeight="1">
      <c r="A277" s="29" t="s">
        <v>271</v>
      </c>
      <c r="B277" s="30" t="s">
        <v>272</v>
      </c>
      <c r="C277" s="45">
        <f>SUM(C278:C282)</f>
        <v>67000</v>
      </c>
      <c r="D277" s="45">
        <f>SUM(D278:D282)</f>
        <v>80200</v>
      </c>
      <c r="E277" s="45">
        <f>E278</f>
        <v>80200</v>
      </c>
      <c r="F277" s="20">
        <f>SUM(F278:F283)</f>
        <v>77300</v>
      </c>
      <c r="G277" s="63">
        <v>80200</v>
      </c>
      <c r="H277" s="23">
        <v>80200</v>
      </c>
      <c r="I277" s="23">
        <v>80200</v>
      </c>
      <c r="L277" s="32" t="s">
        <v>268</v>
      </c>
      <c r="M277" s="46"/>
    </row>
    <row r="278" spans="1:13">
      <c r="A278" s="34" t="s">
        <v>204</v>
      </c>
      <c r="B278" s="35" t="s">
        <v>273</v>
      </c>
      <c r="C278" s="42">
        <v>54120</v>
      </c>
      <c r="D278" s="42">
        <v>59000</v>
      </c>
      <c r="E278" s="42">
        <v>80200</v>
      </c>
      <c r="F278" s="36">
        <v>65000</v>
      </c>
      <c r="G278" s="63"/>
      <c r="H278" s="23"/>
      <c r="I278" s="23"/>
      <c r="L278" s="32" t="s">
        <v>118</v>
      </c>
      <c r="M278" s="44">
        <v>458.36</v>
      </c>
    </row>
    <row r="279" spans="1:13">
      <c r="A279" s="34" t="s">
        <v>204</v>
      </c>
      <c r="B279" s="35" t="s">
        <v>274</v>
      </c>
      <c r="C279" s="42">
        <v>11180</v>
      </c>
      <c r="D279" s="42">
        <v>20000</v>
      </c>
      <c r="E279" s="42"/>
      <c r="F279" s="36">
        <v>12000</v>
      </c>
      <c r="G279" s="64" t="s">
        <v>275</v>
      </c>
      <c r="H279" s="39"/>
      <c r="I279" s="39"/>
      <c r="L279" s="40" t="s">
        <v>269</v>
      </c>
      <c r="M279" s="44">
        <v>220</v>
      </c>
    </row>
    <row r="280" spans="1:13" ht="21" customHeight="1">
      <c r="A280" s="34" t="s">
        <v>204</v>
      </c>
      <c r="B280" s="35" t="s">
        <v>276</v>
      </c>
      <c r="C280" s="42">
        <v>660</v>
      </c>
      <c r="D280" s="42">
        <v>700</v>
      </c>
      <c r="E280" s="42"/>
      <c r="F280" s="36"/>
      <c r="G280" s="64"/>
      <c r="H280" s="39"/>
      <c r="I280" s="39"/>
      <c r="L280" s="40" t="s">
        <v>270</v>
      </c>
      <c r="M280" s="44">
        <v>238.36</v>
      </c>
    </row>
    <row r="281" spans="1:13">
      <c r="A281" s="34" t="s">
        <v>204</v>
      </c>
      <c r="B281" s="35" t="s">
        <v>277</v>
      </c>
      <c r="C281" s="42">
        <v>570</v>
      </c>
      <c r="D281" s="42"/>
      <c r="E281" s="42"/>
      <c r="F281" s="36"/>
      <c r="G281" s="64"/>
      <c r="H281" s="39"/>
      <c r="I281" s="39"/>
      <c r="L281" s="40"/>
      <c r="M281" s="44"/>
    </row>
    <row r="282" spans="1:13" ht="18.75" customHeight="1">
      <c r="A282" s="34" t="s">
        <v>204</v>
      </c>
      <c r="B282" s="35" t="s">
        <v>278</v>
      </c>
      <c r="C282" s="42">
        <v>470</v>
      </c>
      <c r="D282" s="42">
        <v>500</v>
      </c>
      <c r="E282" s="42"/>
      <c r="F282" s="36">
        <v>300</v>
      </c>
      <c r="G282" s="64"/>
      <c r="H282" s="39"/>
      <c r="I282" s="39"/>
      <c r="L282" s="32" t="s">
        <v>272</v>
      </c>
      <c r="M282" s="44"/>
    </row>
    <row r="283" spans="1:13" ht="19.5" customHeight="1">
      <c r="A283" s="34"/>
      <c r="B283" s="35"/>
      <c r="C283" s="42"/>
      <c r="D283" s="42"/>
      <c r="E283" s="45"/>
      <c r="F283" s="20"/>
      <c r="G283" s="64"/>
      <c r="H283" s="39"/>
      <c r="I283" s="39"/>
      <c r="L283" s="40" t="s">
        <v>273</v>
      </c>
      <c r="M283" s="44">
        <v>59000</v>
      </c>
    </row>
    <row r="284" spans="1:13" ht="21" customHeight="1">
      <c r="A284" s="29" t="s">
        <v>279</v>
      </c>
      <c r="B284" s="30" t="s">
        <v>280</v>
      </c>
      <c r="C284" s="45">
        <f>SUM(C285:C287)</f>
        <v>143843.10999999999</v>
      </c>
      <c r="D284" s="45">
        <f>SUM(D285:D287)</f>
        <v>135582.9</v>
      </c>
      <c r="E284" s="45">
        <f>SUM(E285:E288)</f>
        <v>154000</v>
      </c>
      <c r="F284" s="20">
        <f>SUM(F285:F287)</f>
        <v>156000</v>
      </c>
      <c r="G284" s="63">
        <f>SUM(G285:G287)</f>
        <v>187000</v>
      </c>
      <c r="H284" s="23">
        <f>SUM(H285:H288)</f>
        <v>151000</v>
      </c>
      <c r="I284" s="23">
        <f>SUM(I285:I287)</f>
        <v>157000</v>
      </c>
      <c r="L284" s="40" t="s">
        <v>274</v>
      </c>
      <c r="M284" s="44">
        <v>20000</v>
      </c>
    </row>
    <row r="285" spans="1:13">
      <c r="A285" s="34" t="s">
        <v>204</v>
      </c>
      <c r="B285" s="35" t="s">
        <v>281</v>
      </c>
      <c r="C285" s="42">
        <v>38843.11</v>
      </c>
      <c r="D285" s="42">
        <v>28582.9</v>
      </c>
      <c r="E285" s="42">
        <v>37000</v>
      </c>
      <c r="F285" s="36">
        <v>37000</v>
      </c>
      <c r="G285" s="64">
        <v>40000</v>
      </c>
      <c r="H285" s="39">
        <v>33000</v>
      </c>
      <c r="I285" s="39">
        <v>40000</v>
      </c>
      <c r="L285" s="40" t="s">
        <v>276</v>
      </c>
      <c r="M285" s="44">
        <v>700</v>
      </c>
    </row>
    <row r="286" spans="1:13" ht="16.5" customHeight="1">
      <c r="A286" s="34" t="s">
        <v>204</v>
      </c>
      <c r="B286" s="35" t="s">
        <v>282</v>
      </c>
      <c r="C286" s="42">
        <v>105000</v>
      </c>
      <c r="D286" s="42">
        <v>107000</v>
      </c>
      <c r="E286" s="42">
        <v>107000</v>
      </c>
      <c r="F286" s="36">
        <v>109000</v>
      </c>
      <c r="G286" s="64">
        <v>107000</v>
      </c>
      <c r="H286" s="39">
        <v>108000</v>
      </c>
      <c r="I286" s="39">
        <v>107000</v>
      </c>
      <c r="L286" s="40" t="s">
        <v>277</v>
      </c>
      <c r="M286" s="44"/>
    </row>
    <row r="287" spans="1:13" ht="18.75" customHeight="1">
      <c r="A287" s="34">
        <v>635006</v>
      </c>
      <c r="B287" s="35" t="s">
        <v>283</v>
      </c>
      <c r="C287" s="42"/>
      <c r="D287" s="42"/>
      <c r="E287" s="42">
        <v>10000</v>
      </c>
      <c r="F287" s="36">
        <v>10000</v>
      </c>
      <c r="G287" s="64">
        <v>40000</v>
      </c>
      <c r="H287" s="39">
        <v>10000</v>
      </c>
      <c r="I287" s="39">
        <v>10000</v>
      </c>
      <c r="L287" s="40" t="s">
        <v>278</v>
      </c>
      <c r="M287" s="44">
        <v>500</v>
      </c>
    </row>
    <row r="288" spans="1:13">
      <c r="A288" s="34"/>
      <c r="B288" s="35"/>
      <c r="C288" s="42"/>
      <c r="D288" s="42"/>
      <c r="E288" s="45"/>
      <c r="F288" s="20"/>
      <c r="G288" s="64"/>
      <c r="H288" s="39"/>
      <c r="I288" s="39"/>
      <c r="L288" s="40"/>
      <c r="M288" s="44"/>
    </row>
    <row r="289" spans="1:13">
      <c r="A289" s="29" t="s">
        <v>284</v>
      </c>
      <c r="B289" s="30" t="s">
        <v>285</v>
      </c>
      <c r="C289" s="45">
        <f t="shared" ref="C289:I289" si="19">SUM(C290)</f>
        <v>2420.58</v>
      </c>
      <c r="D289" s="45">
        <f t="shared" si="19"/>
        <v>4999.79</v>
      </c>
      <c r="E289" s="45">
        <f t="shared" si="19"/>
        <v>5000</v>
      </c>
      <c r="F289" s="20">
        <f t="shared" si="19"/>
        <v>5000</v>
      </c>
      <c r="G289" s="63">
        <f t="shared" si="19"/>
        <v>5000</v>
      </c>
      <c r="H289" s="80">
        <f t="shared" si="19"/>
        <v>5000</v>
      </c>
      <c r="I289" s="80">
        <f t="shared" si="19"/>
        <v>5000</v>
      </c>
      <c r="L289" s="32" t="s">
        <v>280</v>
      </c>
      <c r="M289" s="46"/>
    </row>
    <row r="290" spans="1:13" ht="15" customHeight="1">
      <c r="A290" s="34" t="s">
        <v>204</v>
      </c>
      <c r="B290" s="35" t="s">
        <v>286</v>
      </c>
      <c r="C290" s="42">
        <v>2420.58</v>
      </c>
      <c r="D290" s="42">
        <v>4999.79</v>
      </c>
      <c r="E290" s="42">
        <v>5000</v>
      </c>
      <c r="F290" s="36">
        <v>5000</v>
      </c>
      <c r="G290" s="64">
        <v>5000</v>
      </c>
      <c r="H290" s="81">
        <v>5000</v>
      </c>
      <c r="I290" s="81">
        <v>5000</v>
      </c>
      <c r="L290" s="40" t="s">
        <v>281</v>
      </c>
      <c r="M290" s="44">
        <v>28582.9</v>
      </c>
    </row>
    <row r="291" spans="1:13">
      <c r="A291" s="34"/>
      <c r="B291" s="35"/>
      <c r="C291" s="42"/>
      <c r="D291" s="42"/>
      <c r="E291" s="42"/>
      <c r="F291" s="36"/>
      <c r="G291" s="64"/>
      <c r="L291" s="40" t="s">
        <v>282</v>
      </c>
      <c r="M291" s="44">
        <v>107000</v>
      </c>
    </row>
    <row r="292" spans="1:13">
      <c r="A292" s="29" t="s">
        <v>287</v>
      </c>
      <c r="B292" s="30" t="s">
        <v>288</v>
      </c>
      <c r="C292" s="45">
        <f>SUM(C293:C321)</f>
        <v>14678.560000000001</v>
      </c>
      <c r="D292" s="45">
        <f>SUM(D293:D324)</f>
        <v>75171.44</v>
      </c>
      <c r="E292" s="45">
        <f>SUM(E293:E321)</f>
        <v>42709</v>
      </c>
      <c r="F292" s="20">
        <f>SUM(F293:F321)</f>
        <v>32987</v>
      </c>
      <c r="G292" s="63">
        <f>SUM(G293:G324)</f>
        <v>50180</v>
      </c>
      <c r="H292" s="23">
        <f>SUM(H293:H324)</f>
        <v>45680</v>
      </c>
      <c r="I292" s="23">
        <f>SUM(I293:I324)</f>
        <v>45680</v>
      </c>
      <c r="L292" s="40" t="s">
        <v>283</v>
      </c>
      <c r="M292" s="46"/>
    </row>
    <row r="293" spans="1:13">
      <c r="A293" s="34" t="s">
        <v>117</v>
      </c>
      <c r="B293" s="35" t="s">
        <v>289</v>
      </c>
      <c r="C293" s="42">
        <v>1946.1</v>
      </c>
      <c r="D293" s="42">
        <v>323.14</v>
      </c>
      <c r="E293" s="42">
        <v>4000</v>
      </c>
      <c r="F293" s="36">
        <v>2000</v>
      </c>
      <c r="G293" s="64">
        <v>3000</v>
      </c>
      <c r="H293" s="39">
        <v>3000</v>
      </c>
      <c r="I293" s="39">
        <v>3000</v>
      </c>
      <c r="L293" s="40"/>
      <c r="M293" s="44"/>
    </row>
    <row r="294" spans="1:13" ht="18.75" customHeight="1">
      <c r="A294" s="34" t="s">
        <v>117</v>
      </c>
      <c r="B294" s="35" t="s">
        <v>290</v>
      </c>
      <c r="C294" s="42"/>
      <c r="D294" s="42">
        <v>1515.01</v>
      </c>
      <c r="E294" s="42">
        <v>2000</v>
      </c>
      <c r="F294" s="36">
        <v>3700</v>
      </c>
      <c r="G294" s="64">
        <v>2000</v>
      </c>
      <c r="H294" s="38">
        <v>2000</v>
      </c>
      <c r="I294" s="38">
        <v>2000</v>
      </c>
      <c r="L294" s="32" t="s">
        <v>285</v>
      </c>
      <c r="M294" s="46">
        <v>4999.79</v>
      </c>
    </row>
    <row r="295" spans="1:13" ht="19.5" customHeight="1">
      <c r="A295" s="34" t="s">
        <v>117</v>
      </c>
      <c r="B295" s="35" t="s">
        <v>291</v>
      </c>
      <c r="C295" s="42">
        <v>6837.78</v>
      </c>
      <c r="D295" s="42">
        <v>7827.62</v>
      </c>
      <c r="E295" s="52">
        <v>14000</v>
      </c>
      <c r="F295" s="27">
        <v>14000</v>
      </c>
      <c r="G295" s="64">
        <v>14000</v>
      </c>
      <c r="H295" s="39">
        <v>14000</v>
      </c>
      <c r="I295" s="39">
        <v>14000</v>
      </c>
      <c r="L295" s="40" t="s">
        <v>286</v>
      </c>
      <c r="M295" s="43">
        <v>4999.79</v>
      </c>
    </row>
    <row r="296" spans="1:13" ht="16.5" customHeight="1">
      <c r="A296" s="34" t="s">
        <v>117</v>
      </c>
      <c r="B296" s="35" t="s">
        <v>292</v>
      </c>
      <c r="C296" s="42"/>
      <c r="D296" s="42"/>
      <c r="E296" s="52"/>
      <c r="F296" s="27">
        <v>300</v>
      </c>
      <c r="G296" s="64"/>
      <c r="H296" s="39"/>
      <c r="I296" s="39"/>
      <c r="L296" s="40"/>
      <c r="M296" s="43"/>
    </row>
    <row r="297" spans="1:13" ht="16.5" customHeight="1">
      <c r="A297" s="34" t="s">
        <v>117</v>
      </c>
      <c r="B297" s="35" t="s">
        <v>276</v>
      </c>
      <c r="C297" s="42"/>
      <c r="D297" s="42"/>
      <c r="E297" s="52"/>
      <c r="F297" s="27">
        <v>400</v>
      </c>
      <c r="G297" s="64"/>
      <c r="H297" s="39"/>
      <c r="I297" s="39"/>
      <c r="L297" s="32" t="s">
        <v>288</v>
      </c>
      <c r="M297" s="43"/>
    </row>
    <row r="298" spans="1:13" ht="19.5" customHeight="1">
      <c r="A298" s="34" t="s">
        <v>117</v>
      </c>
      <c r="B298" s="35" t="s">
        <v>293</v>
      </c>
      <c r="C298" s="42"/>
      <c r="D298" s="42"/>
      <c r="E298" s="52"/>
      <c r="F298" s="27">
        <v>750</v>
      </c>
      <c r="G298" s="64"/>
      <c r="H298" s="39"/>
      <c r="I298" s="39"/>
      <c r="L298" s="40" t="s">
        <v>289</v>
      </c>
      <c r="M298" s="43">
        <v>323.14</v>
      </c>
    </row>
    <row r="299" spans="1:13" ht="16.5" customHeight="1">
      <c r="A299" s="34" t="s">
        <v>117</v>
      </c>
      <c r="B299" s="35" t="s">
        <v>294</v>
      </c>
      <c r="C299" s="42"/>
      <c r="D299" s="42"/>
      <c r="E299" s="52"/>
      <c r="F299" s="27">
        <v>500</v>
      </c>
      <c r="G299" s="64"/>
      <c r="H299" s="39"/>
      <c r="I299" s="39"/>
      <c r="L299" s="40" t="s">
        <v>290</v>
      </c>
      <c r="M299" s="43">
        <v>1515.01</v>
      </c>
    </row>
    <row r="300" spans="1:13" ht="18.75" customHeight="1">
      <c r="A300" s="34" t="s">
        <v>117</v>
      </c>
      <c r="B300" s="35" t="s">
        <v>295</v>
      </c>
      <c r="C300" s="42">
        <v>812.76</v>
      </c>
      <c r="D300" s="42">
        <v>0</v>
      </c>
      <c r="E300" s="52">
        <v>500</v>
      </c>
      <c r="F300" s="27">
        <v>500</v>
      </c>
      <c r="G300" s="64">
        <v>500</v>
      </c>
      <c r="H300" s="39">
        <v>500</v>
      </c>
      <c r="I300" s="39">
        <v>500</v>
      </c>
      <c r="L300" s="40" t="s">
        <v>291</v>
      </c>
      <c r="M300" s="44">
        <v>7827.62</v>
      </c>
    </row>
    <row r="301" spans="1:13" ht="18" customHeight="1">
      <c r="A301" s="34" t="s">
        <v>204</v>
      </c>
      <c r="B301" s="35" t="s">
        <v>558</v>
      </c>
      <c r="C301" s="42"/>
      <c r="D301" s="42">
        <v>1834</v>
      </c>
      <c r="E301" s="52"/>
      <c r="F301" s="27">
        <v>1000</v>
      </c>
      <c r="G301" s="37">
        <v>1000</v>
      </c>
      <c r="H301" s="39"/>
      <c r="I301" s="39"/>
      <c r="L301" s="40" t="s">
        <v>292</v>
      </c>
      <c r="M301" s="44"/>
    </row>
    <row r="302" spans="1:13" ht="18.75" customHeight="1">
      <c r="A302" s="34" t="s">
        <v>204</v>
      </c>
      <c r="B302" s="35" t="s">
        <v>297</v>
      </c>
      <c r="C302" s="42"/>
      <c r="D302" s="42">
        <v>2000</v>
      </c>
      <c r="E302" s="42"/>
      <c r="F302" s="36">
        <v>2000</v>
      </c>
      <c r="G302" s="64">
        <v>1800</v>
      </c>
      <c r="H302" s="39"/>
      <c r="I302" s="39"/>
      <c r="L302" s="40" t="s">
        <v>276</v>
      </c>
      <c r="M302" s="44"/>
    </row>
    <row r="303" spans="1:13" ht="16.5" customHeight="1">
      <c r="A303" s="34" t="s">
        <v>204</v>
      </c>
      <c r="B303" s="35" t="s">
        <v>298</v>
      </c>
      <c r="C303" s="42"/>
      <c r="D303" s="42">
        <v>22500</v>
      </c>
      <c r="E303" s="45"/>
      <c r="F303" s="36"/>
      <c r="G303" s="64"/>
      <c r="H303" s="39"/>
      <c r="I303" s="39"/>
      <c r="L303" s="40" t="s">
        <v>293</v>
      </c>
      <c r="M303" s="44"/>
    </row>
    <row r="304" spans="1:13" ht="20.25" customHeight="1">
      <c r="A304" s="34" t="s">
        <v>204</v>
      </c>
      <c r="B304" s="35" t="s">
        <v>299</v>
      </c>
      <c r="C304" s="42"/>
      <c r="D304" s="42">
        <v>33400</v>
      </c>
      <c r="E304" s="42"/>
      <c r="F304" s="36"/>
      <c r="G304" s="64"/>
      <c r="H304" s="39"/>
      <c r="I304" s="39"/>
      <c r="L304" s="40" t="s">
        <v>294</v>
      </c>
      <c r="M304" s="44"/>
    </row>
    <row r="305" spans="1:13" ht="18.75" customHeight="1">
      <c r="A305" s="34" t="s">
        <v>204</v>
      </c>
      <c r="B305" s="61" t="s">
        <v>300</v>
      </c>
      <c r="C305" s="42"/>
      <c r="D305" s="42">
        <v>0</v>
      </c>
      <c r="E305" s="42">
        <v>2000</v>
      </c>
      <c r="F305" s="36">
        <v>0</v>
      </c>
      <c r="G305" s="64">
        <v>2000</v>
      </c>
      <c r="H305" s="39">
        <v>2000</v>
      </c>
      <c r="I305" s="39">
        <v>2000</v>
      </c>
      <c r="L305" s="40" t="s">
        <v>295</v>
      </c>
      <c r="M305" s="44"/>
    </row>
    <row r="306" spans="1:13" ht="18" customHeight="1">
      <c r="A306" s="34" t="s">
        <v>204</v>
      </c>
      <c r="B306" s="35" t="s">
        <v>301</v>
      </c>
      <c r="C306" s="52"/>
      <c r="D306" s="52">
        <v>0</v>
      </c>
      <c r="E306" s="42">
        <v>2622</v>
      </c>
      <c r="F306" s="36">
        <v>0</v>
      </c>
      <c r="G306" s="64">
        <v>400</v>
      </c>
      <c r="H306" s="39">
        <v>400</v>
      </c>
      <c r="I306" s="39">
        <v>400</v>
      </c>
      <c r="L306" s="40" t="s">
        <v>296</v>
      </c>
      <c r="M306" s="44">
        <v>1834</v>
      </c>
    </row>
    <row r="307" spans="1:13" ht="19.5" customHeight="1">
      <c r="A307" s="34" t="s">
        <v>204</v>
      </c>
      <c r="B307" s="35" t="s">
        <v>302</v>
      </c>
      <c r="C307" s="42">
        <v>1271.2</v>
      </c>
      <c r="D307" s="42">
        <v>1609.92</v>
      </c>
      <c r="E307" s="42">
        <v>1271</v>
      </c>
      <c r="F307" s="36">
        <v>1271</v>
      </c>
      <c r="G307" s="64">
        <v>1310</v>
      </c>
      <c r="H307" s="39">
        <v>1310</v>
      </c>
      <c r="I307" s="39">
        <v>1310</v>
      </c>
      <c r="L307" s="40" t="s">
        <v>297</v>
      </c>
      <c r="M307" s="44">
        <v>2000</v>
      </c>
    </row>
    <row r="308" spans="1:13" ht="19.5" customHeight="1">
      <c r="A308" s="34" t="s">
        <v>204</v>
      </c>
      <c r="B308" s="35" t="s">
        <v>563</v>
      </c>
      <c r="C308" s="42"/>
      <c r="D308" s="42"/>
      <c r="E308" s="42"/>
      <c r="F308" s="36"/>
      <c r="G308" s="64">
        <v>8000</v>
      </c>
      <c r="H308" s="38">
        <v>8000</v>
      </c>
      <c r="I308" s="38">
        <v>8000</v>
      </c>
      <c r="L308" s="40"/>
      <c r="M308" s="44"/>
    </row>
    <row r="309" spans="1:13" ht="16.5" customHeight="1">
      <c r="A309" s="34" t="s">
        <v>204</v>
      </c>
      <c r="B309" s="35" t="s">
        <v>303</v>
      </c>
      <c r="C309" s="42">
        <v>2921.85</v>
      </c>
      <c r="D309" s="42">
        <v>366.39</v>
      </c>
      <c r="E309" s="42">
        <v>319</v>
      </c>
      <c r="F309" s="36">
        <v>319</v>
      </c>
      <c r="G309" s="64">
        <v>3400</v>
      </c>
      <c r="H309" s="39">
        <v>3400</v>
      </c>
      <c r="I309" s="39">
        <v>3400</v>
      </c>
      <c r="L309" s="40" t="s">
        <v>298</v>
      </c>
      <c r="M309" s="44">
        <v>22500</v>
      </c>
    </row>
    <row r="310" spans="1:13" ht="19.5" customHeight="1">
      <c r="A310" s="34" t="s">
        <v>204</v>
      </c>
      <c r="B310" s="35" t="s">
        <v>304</v>
      </c>
      <c r="C310" s="42">
        <v>337.68</v>
      </c>
      <c r="D310" s="42">
        <v>675.36</v>
      </c>
      <c r="E310" s="42">
        <v>344</v>
      </c>
      <c r="F310" s="36">
        <v>344</v>
      </c>
      <c r="G310" s="64">
        <v>350</v>
      </c>
      <c r="H310" s="39">
        <v>350</v>
      </c>
      <c r="I310" s="39">
        <v>350</v>
      </c>
      <c r="L310" s="40" t="s">
        <v>299</v>
      </c>
      <c r="M310" s="44">
        <v>33400</v>
      </c>
    </row>
    <row r="311" spans="1:13" ht="16.5" customHeight="1">
      <c r="A311" s="34" t="s">
        <v>204</v>
      </c>
      <c r="B311" s="35" t="s">
        <v>305</v>
      </c>
      <c r="C311" s="42">
        <v>33.19</v>
      </c>
      <c r="D311" s="42">
        <v>0</v>
      </c>
      <c r="E311" s="42">
        <v>33</v>
      </c>
      <c r="F311" s="36">
        <v>33</v>
      </c>
      <c r="G311" s="64">
        <v>50</v>
      </c>
      <c r="H311" s="39">
        <v>50</v>
      </c>
      <c r="I311" s="39">
        <v>50</v>
      </c>
      <c r="L311" s="40" t="s">
        <v>306</v>
      </c>
      <c r="M311" s="44"/>
    </row>
    <row r="312" spans="1:13" ht="19.5" customHeight="1">
      <c r="A312" s="34" t="s">
        <v>204</v>
      </c>
      <c r="B312" s="35" t="s">
        <v>307</v>
      </c>
      <c r="C312" s="42">
        <v>398</v>
      </c>
      <c r="D312" s="42">
        <v>0</v>
      </c>
      <c r="E312" s="42">
        <v>450</v>
      </c>
      <c r="F312" s="36">
        <v>450</v>
      </c>
      <c r="G312" s="64">
        <v>500</v>
      </c>
      <c r="H312" s="39">
        <v>500</v>
      </c>
      <c r="I312" s="39">
        <v>500</v>
      </c>
      <c r="L312" s="40" t="s">
        <v>301</v>
      </c>
      <c r="M312" s="44"/>
    </row>
    <row r="313" spans="1:13">
      <c r="A313" s="34" t="s">
        <v>204</v>
      </c>
      <c r="B313" s="35" t="s">
        <v>308</v>
      </c>
      <c r="C313" s="42">
        <v>120</v>
      </c>
      <c r="D313" s="42">
        <v>120</v>
      </c>
      <c r="E313" s="42">
        <v>170</v>
      </c>
      <c r="F313" s="36">
        <v>170</v>
      </c>
      <c r="G313" s="64">
        <v>170</v>
      </c>
      <c r="H313" s="39">
        <v>170</v>
      </c>
      <c r="I313" s="39">
        <v>170</v>
      </c>
      <c r="L313" s="40" t="s">
        <v>302</v>
      </c>
      <c r="M313" s="44">
        <v>1609.92</v>
      </c>
    </row>
    <row r="314" spans="1:13" s="2" customFormat="1">
      <c r="A314" s="34" t="s">
        <v>204</v>
      </c>
      <c r="B314" s="35" t="s">
        <v>309</v>
      </c>
      <c r="C314" s="42"/>
      <c r="D314" s="42"/>
      <c r="E314" s="42">
        <v>15000</v>
      </c>
      <c r="F314" s="36">
        <v>350</v>
      </c>
      <c r="G314" s="64">
        <v>10000</v>
      </c>
      <c r="H314" s="39">
        <v>10000</v>
      </c>
      <c r="I314" s="39">
        <v>10000</v>
      </c>
      <c r="L314" s="40" t="s">
        <v>303</v>
      </c>
      <c r="M314" s="43">
        <v>366.39</v>
      </c>
    </row>
    <row r="315" spans="1:13">
      <c r="A315" s="34" t="s">
        <v>204</v>
      </c>
      <c r="B315" s="35" t="s">
        <v>310</v>
      </c>
      <c r="C315" s="42"/>
      <c r="D315" s="42"/>
      <c r="E315" s="42"/>
      <c r="F315" s="36"/>
      <c r="G315" s="64"/>
      <c r="H315" s="39"/>
      <c r="I315" s="39"/>
      <c r="L315" s="40" t="s">
        <v>304</v>
      </c>
      <c r="M315" s="44">
        <v>675.36</v>
      </c>
    </row>
    <row r="316" spans="1:13" ht="20.25" customHeight="1">
      <c r="A316" s="34" t="s">
        <v>204</v>
      </c>
      <c r="B316" s="35" t="s">
        <v>311</v>
      </c>
      <c r="C316" s="42"/>
      <c r="D316" s="42"/>
      <c r="E316" s="42"/>
      <c r="F316" s="36"/>
      <c r="G316" s="64"/>
      <c r="H316" s="39"/>
      <c r="I316" s="39"/>
      <c r="L316" s="40" t="s">
        <v>305</v>
      </c>
      <c r="M316" s="44"/>
    </row>
    <row r="317" spans="1:13" ht="16.5" customHeight="1">
      <c r="A317" s="34" t="s">
        <v>204</v>
      </c>
      <c r="B317" s="35" t="s">
        <v>312</v>
      </c>
      <c r="C317" s="42"/>
      <c r="D317" s="42"/>
      <c r="E317" s="42"/>
      <c r="F317" s="36"/>
      <c r="G317" s="64"/>
      <c r="H317" s="39"/>
      <c r="I317" s="39"/>
      <c r="L317" s="40" t="s">
        <v>307</v>
      </c>
      <c r="M317" s="44"/>
    </row>
    <row r="318" spans="1:13" ht="17.25" customHeight="1">
      <c r="A318" s="34" t="s">
        <v>204</v>
      </c>
      <c r="B318" s="35" t="s">
        <v>313</v>
      </c>
      <c r="C318" s="42"/>
      <c r="D318" s="42">
        <v>1000</v>
      </c>
      <c r="E318" s="42"/>
      <c r="F318" s="36"/>
      <c r="G318" s="64"/>
      <c r="H318" s="39"/>
      <c r="I318" s="39"/>
      <c r="L318" s="40" t="s">
        <v>308</v>
      </c>
      <c r="M318" s="44">
        <v>120</v>
      </c>
    </row>
    <row r="319" spans="1:13" ht="17.25" customHeight="1">
      <c r="A319" s="34" t="s">
        <v>204</v>
      </c>
      <c r="B319" s="35" t="s">
        <v>314</v>
      </c>
      <c r="C319" s="42"/>
      <c r="D319" s="42"/>
      <c r="E319" s="42"/>
      <c r="F319" s="36">
        <v>400</v>
      </c>
      <c r="G319" s="64">
        <v>400</v>
      </c>
      <c r="H319" s="39"/>
      <c r="I319" s="39"/>
      <c r="L319" s="40" t="s">
        <v>309</v>
      </c>
      <c r="M319" s="44"/>
    </row>
    <row r="320" spans="1:13" ht="17.25" customHeight="1">
      <c r="A320" s="34" t="s">
        <v>204</v>
      </c>
      <c r="B320" s="61" t="s">
        <v>315</v>
      </c>
      <c r="C320" s="42"/>
      <c r="D320" s="42"/>
      <c r="E320" s="42"/>
      <c r="F320" s="36">
        <v>2500</v>
      </c>
      <c r="G320" s="64"/>
      <c r="H320" s="39"/>
      <c r="I320" s="39"/>
      <c r="L320" s="40" t="s">
        <v>310</v>
      </c>
      <c r="M320" s="44"/>
    </row>
    <row r="321" spans="1:13" ht="16.5" customHeight="1">
      <c r="A321" s="34" t="s">
        <v>204</v>
      </c>
      <c r="B321" s="35" t="s">
        <v>316</v>
      </c>
      <c r="C321" s="42"/>
      <c r="D321" s="42">
        <v>2000</v>
      </c>
      <c r="E321" s="42"/>
      <c r="F321" s="36">
        <v>2000</v>
      </c>
      <c r="G321" s="64">
        <v>1000</v>
      </c>
      <c r="H321" s="39"/>
      <c r="I321" s="39"/>
      <c r="L321" s="40" t="s">
        <v>311</v>
      </c>
      <c r="M321" s="44"/>
    </row>
    <row r="322" spans="1:13" ht="18" customHeight="1">
      <c r="A322" s="34" t="s">
        <v>204</v>
      </c>
      <c r="B322" s="35" t="s">
        <v>317</v>
      </c>
      <c r="C322" s="42"/>
      <c r="D322" s="42"/>
      <c r="E322" s="42"/>
      <c r="F322" s="36"/>
      <c r="G322" s="64">
        <v>200</v>
      </c>
      <c r="H322" s="39"/>
      <c r="I322" s="39"/>
      <c r="L322" s="40" t="s">
        <v>312</v>
      </c>
      <c r="M322" s="44"/>
    </row>
    <row r="323" spans="1:13" ht="17.25" customHeight="1">
      <c r="A323" s="34" t="s">
        <v>204</v>
      </c>
      <c r="B323" s="35" t="s">
        <v>318</v>
      </c>
      <c r="C323" s="42"/>
      <c r="D323" s="42"/>
      <c r="E323" s="42"/>
      <c r="F323" s="36"/>
      <c r="G323" s="64"/>
      <c r="H323" s="39"/>
      <c r="I323" s="39"/>
      <c r="L323" s="40" t="s">
        <v>313</v>
      </c>
      <c r="M323" s="44">
        <v>1000</v>
      </c>
    </row>
    <row r="324" spans="1:13" ht="15" customHeight="1">
      <c r="A324" s="34" t="s">
        <v>204</v>
      </c>
      <c r="B324" s="35" t="s">
        <v>319</v>
      </c>
      <c r="C324" s="42"/>
      <c r="D324" s="42"/>
      <c r="E324" s="42"/>
      <c r="F324" s="36"/>
      <c r="G324" s="64">
        <v>100</v>
      </c>
      <c r="H324" s="39"/>
      <c r="I324" s="39"/>
      <c r="L324" s="40" t="s">
        <v>314</v>
      </c>
      <c r="M324" s="44"/>
    </row>
    <row r="325" spans="1:13" ht="16.5" customHeight="1">
      <c r="A325" s="34"/>
      <c r="B325" s="35"/>
      <c r="C325" s="42"/>
      <c r="D325" s="42"/>
      <c r="E325" s="42"/>
      <c r="F325" s="36"/>
      <c r="G325" s="64"/>
      <c r="H325" s="39"/>
      <c r="I325" s="39"/>
      <c r="L325" s="61" t="s">
        <v>315</v>
      </c>
      <c r="M325" s="44"/>
    </row>
    <row r="326" spans="1:13" ht="21" customHeight="1">
      <c r="A326" s="82" t="s">
        <v>320</v>
      </c>
      <c r="B326" s="30" t="s">
        <v>321</v>
      </c>
      <c r="C326" s="45">
        <f>SUM(C327:C329)</f>
        <v>18598.179999999997</v>
      </c>
      <c r="D326" s="45">
        <f>SUM(D327:D329)</f>
        <v>18529.38</v>
      </c>
      <c r="E326" s="42"/>
      <c r="F326" s="36"/>
      <c r="G326" s="63">
        <f>SUM(G327:G329)</f>
        <v>9000</v>
      </c>
      <c r="H326" s="23">
        <f>SUM(H327:H329)</f>
        <v>9000</v>
      </c>
      <c r="I326" s="23">
        <f>SUM(I327:I329)</f>
        <v>9000</v>
      </c>
      <c r="L326" s="40" t="s">
        <v>316</v>
      </c>
      <c r="M326" s="44">
        <v>2000</v>
      </c>
    </row>
    <row r="327" spans="1:13">
      <c r="A327" s="83" t="s">
        <v>113</v>
      </c>
      <c r="B327" s="35" t="s">
        <v>322</v>
      </c>
      <c r="C327" s="42">
        <v>12738.27</v>
      </c>
      <c r="D327" s="42">
        <v>13139.74</v>
      </c>
      <c r="E327" s="42"/>
      <c r="F327" s="36"/>
      <c r="G327" s="63"/>
      <c r="H327" s="23"/>
      <c r="I327" s="23"/>
      <c r="L327" s="40"/>
      <c r="M327" s="44"/>
    </row>
    <row r="328" spans="1:13">
      <c r="A328" s="83" t="s">
        <v>115</v>
      </c>
      <c r="B328" s="35" t="s">
        <v>116</v>
      </c>
      <c r="C328" s="42">
        <v>5069.6499999999996</v>
      </c>
      <c r="D328" s="42">
        <v>4784.66</v>
      </c>
      <c r="E328" s="42"/>
      <c r="F328" s="36"/>
      <c r="G328" s="64"/>
      <c r="H328" s="84"/>
      <c r="I328" s="84"/>
      <c r="L328" s="32" t="s">
        <v>321</v>
      </c>
      <c r="M328" s="46"/>
    </row>
    <row r="329" spans="1:13" ht="18.75" customHeight="1">
      <c r="A329" s="83" t="s">
        <v>117</v>
      </c>
      <c r="B329" s="35" t="s">
        <v>118</v>
      </c>
      <c r="C329" s="42">
        <v>790.26</v>
      </c>
      <c r="D329" s="42">
        <v>604.98</v>
      </c>
      <c r="E329" s="42"/>
      <c r="F329" s="36"/>
      <c r="G329" s="64">
        <v>9000</v>
      </c>
      <c r="H329" s="39">
        <v>9000</v>
      </c>
      <c r="I329" s="39">
        <v>9000</v>
      </c>
      <c r="L329" s="40" t="s">
        <v>322</v>
      </c>
      <c r="M329" s="44">
        <v>13139.74</v>
      </c>
    </row>
    <row r="330" spans="1:13" ht="18" customHeight="1">
      <c r="A330" s="83"/>
      <c r="B330" s="35"/>
      <c r="C330" s="42"/>
      <c r="D330" s="42"/>
      <c r="E330" s="42"/>
      <c r="F330" s="36"/>
      <c r="G330" s="64"/>
      <c r="H330" s="39"/>
      <c r="I330" s="39"/>
      <c r="L330" s="40" t="s">
        <v>116</v>
      </c>
      <c r="M330" s="44">
        <v>4784.66</v>
      </c>
    </row>
    <row r="331" spans="1:13">
      <c r="A331" s="29" t="s">
        <v>323</v>
      </c>
      <c r="B331" s="30" t="s">
        <v>324</v>
      </c>
      <c r="C331" s="45">
        <f>SUM(C334:C340)</f>
        <v>493431.99</v>
      </c>
      <c r="D331" s="45">
        <f>SUM(D332:D344)</f>
        <v>548606.56000000006</v>
      </c>
      <c r="E331" s="45">
        <f>SUM(E332:E342)</f>
        <v>568347</v>
      </c>
      <c r="F331" s="20">
        <f>SUM(F332:F343)</f>
        <v>556250</v>
      </c>
      <c r="G331" s="63">
        <f>SUM(G332:G345)</f>
        <v>622106</v>
      </c>
      <c r="H331" s="23">
        <f>SUM(H332:H345)</f>
        <v>640832.5</v>
      </c>
      <c r="I331" s="23">
        <f>SUM(I332:I345)</f>
        <v>670921.22499999998</v>
      </c>
      <c r="L331" s="40" t="s">
        <v>118</v>
      </c>
      <c r="M331" s="44">
        <v>604.98</v>
      </c>
    </row>
    <row r="332" spans="1:13">
      <c r="A332" s="34" t="s">
        <v>113</v>
      </c>
      <c r="B332" s="35" t="s">
        <v>325</v>
      </c>
      <c r="C332" s="42"/>
      <c r="D332" s="42"/>
      <c r="E332" s="42"/>
      <c r="F332" s="27">
        <v>21990</v>
      </c>
      <c r="G332" s="64">
        <v>24150</v>
      </c>
      <c r="H332" s="39">
        <v>25358</v>
      </c>
      <c r="I332" s="39">
        <v>25358</v>
      </c>
      <c r="L332" s="40"/>
      <c r="M332" s="44"/>
    </row>
    <row r="333" spans="1:13">
      <c r="A333" s="29"/>
      <c r="B333" s="30"/>
      <c r="C333" s="45"/>
      <c r="D333" s="45"/>
      <c r="E333" s="52"/>
      <c r="F333" s="27"/>
      <c r="G333" s="71"/>
      <c r="H333" s="84"/>
      <c r="I333" s="84"/>
      <c r="L333" s="32" t="s">
        <v>324</v>
      </c>
      <c r="M333" s="44"/>
    </row>
    <row r="334" spans="1:13" ht="18.75" customHeight="1">
      <c r="A334" s="34" t="s">
        <v>227</v>
      </c>
      <c r="B334" s="35" t="s">
        <v>59</v>
      </c>
      <c r="C334" s="42">
        <v>117.74</v>
      </c>
      <c r="D334" s="42">
        <v>160.55000000000001</v>
      </c>
      <c r="E334" s="42">
        <v>100</v>
      </c>
      <c r="F334" s="36">
        <v>100</v>
      </c>
      <c r="G334" s="64">
        <v>200</v>
      </c>
      <c r="H334" s="39">
        <v>200</v>
      </c>
      <c r="I334" s="39">
        <v>200</v>
      </c>
      <c r="L334" s="40" t="s">
        <v>325</v>
      </c>
      <c r="M334" s="44"/>
    </row>
    <row r="335" spans="1:13">
      <c r="A335" s="34" t="s">
        <v>113</v>
      </c>
      <c r="B335" s="35" t="s">
        <v>114</v>
      </c>
      <c r="C335" s="42">
        <v>288897.31</v>
      </c>
      <c r="D335" s="42">
        <v>313250.31</v>
      </c>
      <c r="E335" s="42">
        <v>327308</v>
      </c>
      <c r="F335" s="36">
        <v>319308</v>
      </c>
      <c r="G335" s="64">
        <v>346197</v>
      </c>
      <c r="H335" s="39">
        <v>361000</v>
      </c>
      <c r="I335" s="39">
        <v>385000</v>
      </c>
      <c r="L335" s="32"/>
      <c r="M335" s="44"/>
    </row>
    <row r="336" spans="1:13" ht="22.5" customHeight="1">
      <c r="A336" s="34" t="s">
        <v>115</v>
      </c>
      <c r="B336" s="35" t="s">
        <v>116</v>
      </c>
      <c r="C336" s="42">
        <v>102214.16</v>
      </c>
      <c r="D336" s="42">
        <v>110438.66</v>
      </c>
      <c r="E336" s="42">
        <v>114559</v>
      </c>
      <c r="F336" s="36">
        <v>110569</v>
      </c>
      <c r="G336" s="64">
        <v>121169</v>
      </c>
      <c r="H336" s="39">
        <v>119800</v>
      </c>
      <c r="I336" s="39">
        <v>121600</v>
      </c>
      <c r="L336" s="40" t="s">
        <v>59</v>
      </c>
      <c r="M336" s="44">
        <v>160.55000000000001</v>
      </c>
    </row>
    <row r="337" spans="1:13" ht="17.25" customHeight="1">
      <c r="A337" s="34" t="s">
        <v>117</v>
      </c>
      <c r="B337" s="35" t="s">
        <v>118</v>
      </c>
      <c r="C337" s="42">
        <v>83952.58</v>
      </c>
      <c r="D337" s="42">
        <v>80884.7</v>
      </c>
      <c r="E337" s="42">
        <v>107780</v>
      </c>
      <c r="F337" s="36">
        <v>85780</v>
      </c>
      <c r="G337" s="64">
        <v>81690</v>
      </c>
      <c r="H337" s="39">
        <f>G337*1.05</f>
        <v>85774.5</v>
      </c>
      <c r="I337" s="39">
        <f>H337*1.05</f>
        <v>90063.225000000006</v>
      </c>
      <c r="L337" s="40" t="s">
        <v>114</v>
      </c>
      <c r="M337" s="44">
        <v>313250.31</v>
      </c>
    </row>
    <row r="338" spans="1:13" ht="16.5" customHeight="1">
      <c r="A338" s="85" t="s">
        <v>204</v>
      </c>
      <c r="B338" s="61" t="s">
        <v>332</v>
      </c>
      <c r="C338" s="42"/>
      <c r="D338" s="42"/>
      <c r="E338" s="45"/>
      <c r="F338" s="20"/>
      <c r="G338" s="64">
        <v>500</v>
      </c>
      <c r="H338" s="38">
        <v>500</v>
      </c>
      <c r="I338" s="38">
        <v>500</v>
      </c>
      <c r="L338" s="40"/>
      <c r="M338" s="44"/>
    </row>
    <row r="339" spans="1:13" ht="17.25" customHeight="1">
      <c r="A339" s="34" t="s">
        <v>117</v>
      </c>
      <c r="B339" s="35" t="s">
        <v>326</v>
      </c>
      <c r="C339" s="42">
        <v>1099.2</v>
      </c>
      <c r="D339" s="42">
        <v>549.6</v>
      </c>
      <c r="E339" s="42">
        <v>600</v>
      </c>
      <c r="F339" s="36">
        <v>600</v>
      </c>
      <c r="G339" s="64">
        <v>600</v>
      </c>
      <c r="H339" s="39">
        <v>600</v>
      </c>
      <c r="I339" s="39">
        <v>600</v>
      </c>
      <c r="L339" s="40" t="s">
        <v>116</v>
      </c>
      <c r="M339" s="44">
        <v>110438.66</v>
      </c>
    </row>
    <row r="340" spans="1:13" ht="18" customHeight="1">
      <c r="A340" s="34" t="s">
        <v>227</v>
      </c>
      <c r="B340" s="35" t="s">
        <v>327</v>
      </c>
      <c r="C340" s="42">
        <v>17151</v>
      </c>
      <c r="D340" s="42">
        <v>17034.740000000002</v>
      </c>
      <c r="E340" s="42">
        <v>18000</v>
      </c>
      <c r="F340" s="36">
        <v>17903</v>
      </c>
      <c r="G340" s="64">
        <v>17600</v>
      </c>
      <c r="H340" s="39">
        <v>17600</v>
      </c>
      <c r="I340" s="39">
        <v>17600</v>
      </c>
      <c r="L340" s="40" t="s">
        <v>118</v>
      </c>
      <c r="M340" s="44">
        <v>80884.7</v>
      </c>
    </row>
    <row r="341" spans="1:13" ht="15.75" customHeight="1">
      <c r="A341" s="34" t="s">
        <v>204</v>
      </c>
      <c r="B341" s="52" t="s">
        <v>328</v>
      </c>
      <c r="C341" s="42"/>
      <c r="D341" s="42">
        <v>26288</v>
      </c>
      <c r="E341" s="42"/>
      <c r="F341" s="36"/>
      <c r="G341" s="64"/>
      <c r="H341" s="39"/>
      <c r="I341" s="39"/>
      <c r="L341" s="40" t="s">
        <v>326</v>
      </c>
      <c r="M341" s="44">
        <v>549.6</v>
      </c>
    </row>
    <row r="342" spans="1:13" ht="17.25" customHeight="1">
      <c r="A342" s="34"/>
      <c r="B342" s="52" t="s">
        <v>329</v>
      </c>
      <c r="C342" s="42"/>
      <c r="D342" s="42"/>
      <c r="E342" s="42"/>
      <c r="F342" s="36"/>
      <c r="G342" s="64"/>
      <c r="H342" s="39"/>
      <c r="I342" s="39"/>
      <c r="L342" s="40" t="s">
        <v>327</v>
      </c>
      <c r="M342" s="44">
        <v>17034.740000000002</v>
      </c>
    </row>
    <row r="343" spans="1:13" ht="18" customHeight="1">
      <c r="A343" s="34"/>
      <c r="B343" s="35" t="s">
        <v>330</v>
      </c>
      <c r="C343" s="42"/>
      <c r="D343" s="42"/>
      <c r="E343" s="45"/>
      <c r="F343" s="20"/>
      <c r="G343" s="64"/>
      <c r="H343" s="39"/>
      <c r="I343" s="39"/>
      <c r="L343" s="53" t="s">
        <v>328</v>
      </c>
      <c r="M343" s="44">
        <v>26288</v>
      </c>
    </row>
    <row r="344" spans="1:13" ht="18" customHeight="1">
      <c r="A344" s="85">
        <v>635006</v>
      </c>
      <c r="B344" s="122" t="s">
        <v>331</v>
      </c>
      <c r="C344" s="96"/>
      <c r="D344" s="52"/>
      <c r="E344" s="96"/>
      <c r="F344" s="96"/>
      <c r="G344" s="64">
        <v>30000</v>
      </c>
      <c r="H344" s="39">
        <v>30000</v>
      </c>
      <c r="I344" s="39">
        <v>30000</v>
      </c>
      <c r="L344" s="53" t="s">
        <v>329</v>
      </c>
      <c r="M344" s="44"/>
    </row>
    <row r="345" spans="1:13" ht="18" customHeight="1">
      <c r="A345" s="62"/>
      <c r="B345" s="61"/>
      <c r="C345" s="42"/>
      <c r="D345" s="42"/>
      <c r="E345" s="45"/>
      <c r="F345" s="20"/>
      <c r="G345" s="64"/>
      <c r="H345" s="39"/>
      <c r="I345" s="39"/>
      <c r="L345" s="40" t="s">
        <v>330</v>
      </c>
      <c r="M345" s="44"/>
    </row>
    <row r="346" spans="1:13">
      <c r="A346" s="29" t="s">
        <v>333</v>
      </c>
      <c r="B346" s="30" t="s">
        <v>334</v>
      </c>
      <c r="C346" s="45">
        <f>SUM(C347:C378)</f>
        <v>1200768.46</v>
      </c>
      <c r="D346" s="45">
        <f>SUM(D347:D380)</f>
        <v>1281327.04</v>
      </c>
      <c r="E346" s="45">
        <f>SUM(E347:E378)</f>
        <v>1242120</v>
      </c>
      <c r="F346" s="20">
        <f>SUM(F347:F380)</f>
        <v>1312909</v>
      </c>
      <c r="G346" s="63">
        <f>SUM(G347:G380)</f>
        <v>1450047</v>
      </c>
      <c r="H346" s="23">
        <f>SUM(H347:H380)</f>
        <v>1384646</v>
      </c>
      <c r="I346" s="23">
        <f>SUM(I347:I380)</f>
        <v>1401832</v>
      </c>
      <c r="L346" s="32" t="s">
        <v>334</v>
      </c>
      <c r="M346" s="44"/>
    </row>
    <row r="347" spans="1:13" ht="21" customHeight="1">
      <c r="A347" s="34" t="s">
        <v>227</v>
      </c>
      <c r="B347" s="30" t="s">
        <v>335</v>
      </c>
      <c r="C347" s="42">
        <v>471763</v>
      </c>
      <c r="D347" s="42">
        <v>495234.5</v>
      </c>
      <c r="E347" s="42">
        <v>505075</v>
      </c>
      <c r="F347" s="36">
        <v>531650</v>
      </c>
      <c r="G347" s="64">
        <v>541306</v>
      </c>
      <c r="H347" s="39">
        <v>560822</v>
      </c>
      <c r="I347" s="39">
        <v>570759</v>
      </c>
      <c r="K347" s="86"/>
      <c r="L347" s="32" t="s">
        <v>335</v>
      </c>
      <c r="M347" s="44">
        <v>495234.5</v>
      </c>
    </row>
    <row r="348" spans="1:13" ht="21.75" customHeight="1">
      <c r="A348" s="34" t="s">
        <v>227</v>
      </c>
      <c r="B348" s="35" t="s">
        <v>336</v>
      </c>
      <c r="C348" s="42">
        <v>3936</v>
      </c>
      <c r="D348" s="42"/>
      <c r="E348" s="42"/>
      <c r="F348" s="36"/>
      <c r="G348" s="64"/>
      <c r="H348" s="39"/>
      <c r="I348" s="39"/>
      <c r="L348" s="40" t="s">
        <v>336</v>
      </c>
      <c r="M348" s="44"/>
    </row>
    <row r="349" spans="1:13" ht="18" customHeight="1">
      <c r="A349" s="34" t="s">
        <v>227</v>
      </c>
      <c r="B349" s="35" t="s">
        <v>337</v>
      </c>
      <c r="C349" s="42">
        <v>1033</v>
      </c>
      <c r="D349" s="42">
        <v>820</v>
      </c>
      <c r="E349" s="42">
        <v>1200</v>
      </c>
      <c r="F349" s="36">
        <v>636</v>
      </c>
      <c r="G349" s="64">
        <v>630</v>
      </c>
      <c r="H349" s="39">
        <v>630</v>
      </c>
      <c r="I349" s="39">
        <v>630</v>
      </c>
      <c r="L349" s="40" t="s">
        <v>337</v>
      </c>
      <c r="M349" s="44">
        <v>820</v>
      </c>
    </row>
    <row r="350" spans="1:13" ht="16.5" customHeight="1">
      <c r="A350" s="34" t="s">
        <v>227</v>
      </c>
      <c r="B350" s="35" t="s">
        <v>338</v>
      </c>
      <c r="C350" s="42">
        <v>298.8</v>
      </c>
      <c r="D350" s="42">
        <v>199.2</v>
      </c>
      <c r="E350" s="42">
        <v>450</v>
      </c>
      <c r="F350" s="36">
        <v>450</v>
      </c>
      <c r="G350" s="64">
        <v>200</v>
      </c>
      <c r="H350" s="39">
        <v>200</v>
      </c>
      <c r="I350" s="39">
        <v>200</v>
      </c>
      <c r="L350" s="40" t="s">
        <v>338</v>
      </c>
      <c r="M350" s="44">
        <v>199.2</v>
      </c>
    </row>
    <row r="351" spans="1:13" ht="20.25" customHeight="1">
      <c r="A351" s="34" t="s">
        <v>227</v>
      </c>
      <c r="B351" s="35" t="s">
        <v>339</v>
      </c>
      <c r="C351" s="42">
        <v>6807.84</v>
      </c>
      <c r="D351" s="42">
        <v>6174</v>
      </c>
      <c r="E351" s="42">
        <v>6200</v>
      </c>
      <c r="F351" s="36">
        <v>6200</v>
      </c>
      <c r="G351" s="64">
        <v>6600</v>
      </c>
      <c r="H351" s="39">
        <v>6600</v>
      </c>
      <c r="I351" s="39">
        <v>6600</v>
      </c>
      <c r="L351" s="40" t="s">
        <v>339</v>
      </c>
      <c r="M351" s="44">
        <v>6174</v>
      </c>
    </row>
    <row r="352" spans="1:13" ht="21" customHeight="1">
      <c r="A352" s="34" t="s">
        <v>227</v>
      </c>
      <c r="B352" s="35" t="s">
        <v>340</v>
      </c>
      <c r="C352" s="42">
        <v>9292</v>
      </c>
      <c r="D352" s="42">
        <v>8767</v>
      </c>
      <c r="E352" s="42">
        <v>8766</v>
      </c>
      <c r="F352" s="36">
        <v>8670</v>
      </c>
      <c r="G352" s="64">
        <v>9240</v>
      </c>
      <c r="H352" s="39">
        <v>9240</v>
      </c>
      <c r="I352" s="39">
        <v>9240</v>
      </c>
      <c r="L352" s="40" t="s">
        <v>340</v>
      </c>
      <c r="M352" s="44">
        <v>8767</v>
      </c>
    </row>
    <row r="353" spans="1:13">
      <c r="A353" s="34" t="s">
        <v>227</v>
      </c>
      <c r="B353" s="35" t="s">
        <v>341</v>
      </c>
      <c r="C353" s="42">
        <v>13680</v>
      </c>
      <c r="D353" s="42">
        <v>18700</v>
      </c>
      <c r="E353" s="42">
        <v>20584</v>
      </c>
      <c r="F353" s="36">
        <v>20584</v>
      </c>
      <c r="G353" s="64">
        <v>27360</v>
      </c>
      <c r="H353" s="39">
        <v>28000</v>
      </c>
      <c r="I353" s="39">
        <v>28000</v>
      </c>
      <c r="L353" s="40" t="s">
        <v>341</v>
      </c>
      <c r="M353" s="44">
        <v>18700</v>
      </c>
    </row>
    <row r="354" spans="1:13" ht="18.75" customHeight="1">
      <c r="A354" s="34" t="s">
        <v>227</v>
      </c>
      <c r="B354" s="35" t="s">
        <v>342</v>
      </c>
      <c r="C354" s="42">
        <v>82635</v>
      </c>
      <c r="D354" s="42">
        <v>93170</v>
      </c>
      <c r="E354" s="42">
        <v>93170</v>
      </c>
      <c r="F354" s="36">
        <v>93170</v>
      </c>
      <c r="G354" s="64">
        <v>96313</v>
      </c>
      <c r="H354" s="39">
        <v>100849</v>
      </c>
      <c r="I354" s="39">
        <v>104648</v>
      </c>
      <c r="L354" s="40" t="s">
        <v>342</v>
      </c>
      <c r="M354" s="44">
        <v>93170</v>
      </c>
    </row>
    <row r="355" spans="1:13" ht="18.75" customHeight="1">
      <c r="A355" s="34" t="s">
        <v>227</v>
      </c>
      <c r="B355" s="35" t="s">
        <v>343</v>
      </c>
      <c r="C355" s="42">
        <v>333</v>
      </c>
      <c r="D355" s="42"/>
      <c r="E355" s="42">
        <v>400</v>
      </c>
      <c r="F355" s="36">
        <v>400</v>
      </c>
      <c r="G355" s="64">
        <v>400</v>
      </c>
      <c r="H355" s="39">
        <v>400</v>
      </c>
      <c r="I355" s="39">
        <v>400</v>
      </c>
      <c r="L355" s="40" t="s">
        <v>343</v>
      </c>
      <c r="M355" s="44"/>
    </row>
    <row r="356" spans="1:13" ht="17.25" customHeight="1">
      <c r="A356" s="34" t="s">
        <v>227</v>
      </c>
      <c r="B356" s="35" t="s">
        <v>344</v>
      </c>
      <c r="C356" s="42"/>
      <c r="D356" s="42">
        <v>84</v>
      </c>
      <c r="E356" s="42">
        <v>1000</v>
      </c>
      <c r="F356" s="36">
        <v>0</v>
      </c>
      <c r="G356" s="64">
        <v>1000</v>
      </c>
      <c r="H356" s="39">
        <v>1000</v>
      </c>
      <c r="I356" s="39">
        <v>1000</v>
      </c>
      <c r="L356" s="40" t="s">
        <v>344</v>
      </c>
      <c r="M356" s="44"/>
    </row>
    <row r="357" spans="1:13">
      <c r="A357" s="34" t="s">
        <v>227</v>
      </c>
      <c r="B357" s="52" t="s">
        <v>345</v>
      </c>
      <c r="C357" s="42"/>
      <c r="D357" s="42">
        <v>995</v>
      </c>
      <c r="E357" s="42">
        <v>1200</v>
      </c>
      <c r="F357" s="36">
        <v>1200</v>
      </c>
      <c r="G357" s="64">
        <v>600</v>
      </c>
      <c r="H357" s="39">
        <v>600</v>
      </c>
      <c r="I357" s="39">
        <v>600</v>
      </c>
      <c r="L357" s="53" t="s">
        <v>345</v>
      </c>
      <c r="M357" s="44">
        <v>995</v>
      </c>
    </row>
    <row r="358" spans="1:13">
      <c r="A358" s="34" t="s">
        <v>227</v>
      </c>
      <c r="B358" s="52" t="s">
        <v>346</v>
      </c>
      <c r="C358" s="42"/>
      <c r="D358" s="42">
        <v>8860</v>
      </c>
      <c r="E358" s="42">
        <v>3000</v>
      </c>
      <c r="F358" s="36">
        <v>3000</v>
      </c>
      <c r="G358" s="64">
        <v>4000</v>
      </c>
      <c r="H358" s="39">
        <v>5000</v>
      </c>
      <c r="I358" s="39">
        <v>6000</v>
      </c>
      <c r="L358" s="53" t="s">
        <v>346</v>
      </c>
      <c r="M358" s="44">
        <v>8860</v>
      </c>
    </row>
    <row r="359" spans="1:13" ht="21" customHeight="1">
      <c r="A359" s="34" t="s">
        <v>227</v>
      </c>
      <c r="B359" s="61" t="s">
        <v>347</v>
      </c>
      <c r="C359" s="42"/>
      <c r="D359" s="42"/>
      <c r="E359" s="42"/>
      <c r="F359" s="36">
        <v>1000</v>
      </c>
      <c r="G359" s="64"/>
      <c r="H359" s="39"/>
      <c r="I359" s="39"/>
      <c r="L359" s="61" t="s">
        <v>347</v>
      </c>
      <c r="M359" s="41"/>
    </row>
    <row r="360" spans="1:13" ht="19.5" customHeight="1">
      <c r="A360" s="34" t="s">
        <v>227</v>
      </c>
      <c r="B360" s="35" t="s">
        <v>348</v>
      </c>
      <c r="C360" s="42"/>
      <c r="D360" s="42">
        <v>800</v>
      </c>
      <c r="E360" s="42"/>
      <c r="F360" s="36">
        <v>400</v>
      </c>
      <c r="G360" s="64">
        <v>400</v>
      </c>
      <c r="H360" s="39">
        <v>400</v>
      </c>
      <c r="I360" s="39">
        <v>400</v>
      </c>
      <c r="L360" s="40" t="s">
        <v>348</v>
      </c>
      <c r="M360" s="44">
        <v>800</v>
      </c>
    </row>
    <row r="361" spans="1:13" ht="17.25" customHeight="1">
      <c r="A361" s="34" t="s">
        <v>227</v>
      </c>
      <c r="B361" s="35" t="s">
        <v>349</v>
      </c>
      <c r="C361" s="42">
        <v>166.94</v>
      </c>
      <c r="D361" s="42">
        <v>150.06</v>
      </c>
      <c r="E361" s="42"/>
      <c r="F361" s="36"/>
      <c r="G361" s="64"/>
      <c r="H361" s="39"/>
      <c r="I361" s="39"/>
      <c r="L361" s="40" t="s">
        <v>349</v>
      </c>
      <c r="M361" s="44">
        <v>150.06</v>
      </c>
    </row>
    <row r="362" spans="1:13">
      <c r="A362" s="34" t="s">
        <v>227</v>
      </c>
      <c r="B362" s="35" t="s">
        <v>350</v>
      </c>
      <c r="C362" s="42"/>
      <c r="D362" s="42"/>
      <c r="E362" s="42"/>
      <c r="F362" s="36">
        <v>1067</v>
      </c>
      <c r="G362" s="64"/>
      <c r="H362" s="39"/>
      <c r="I362" s="39"/>
      <c r="L362" s="40" t="s">
        <v>351</v>
      </c>
      <c r="M362" s="44">
        <v>84</v>
      </c>
    </row>
    <row r="363" spans="1:13" ht="21" customHeight="1">
      <c r="A363" s="34" t="s">
        <v>227</v>
      </c>
      <c r="B363" s="52" t="s">
        <v>352</v>
      </c>
      <c r="C363" s="42"/>
      <c r="D363" s="42">
        <v>3338</v>
      </c>
      <c r="E363" s="42"/>
      <c r="F363" s="36"/>
      <c r="G363" s="64"/>
      <c r="H363" s="39"/>
      <c r="I363" s="39"/>
      <c r="L363" s="40" t="s">
        <v>350</v>
      </c>
      <c r="M363" s="44"/>
    </row>
    <row r="364" spans="1:13" ht="17.25" customHeight="1">
      <c r="A364" s="34">
        <v>637005</v>
      </c>
      <c r="B364" s="35" t="s">
        <v>353</v>
      </c>
      <c r="C364" s="42">
        <v>400</v>
      </c>
      <c r="D364" s="42">
        <v>400</v>
      </c>
      <c r="E364" s="42">
        <v>600</v>
      </c>
      <c r="F364" s="36">
        <v>600</v>
      </c>
      <c r="G364" s="64">
        <v>600</v>
      </c>
      <c r="H364" s="39">
        <v>600</v>
      </c>
      <c r="I364" s="39">
        <v>600</v>
      </c>
      <c r="L364" s="53" t="s">
        <v>352</v>
      </c>
      <c r="M364" s="44">
        <v>3338</v>
      </c>
    </row>
    <row r="365" spans="1:13" ht="20.25" customHeight="1">
      <c r="A365" s="34" t="s">
        <v>227</v>
      </c>
      <c r="B365" s="30" t="s">
        <v>354</v>
      </c>
      <c r="C365" s="42">
        <v>515532</v>
      </c>
      <c r="D365" s="42">
        <v>535269.5</v>
      </c>
      <c r="E365" s="42">
        <v>490925</v>
      </c>
      <c r="F365" s="36">
        <v>530995</v>
      </c>
      <c r="G365" s="64">
        <v>541450</v>
      </c>
      <c r="H365" s="39">
        <v>547850</v>
      </c>
      <c r="I365" s="39">
        <v>550400</v>
      </c>
      <c r="L365" s="40" t="s">
        <v>353</v>
      </c>
      <c r="M365" s="44">
        <v>400</v>
      </c>
    </row>
    <row r="366" spans="1:13" ht="21" customHeight="1">
      <c r="A366" s="34" t="s">
        <v>227</v>
      </c>
      <c r="B366" s="35" t="s">
        <v>336</v>
      </c>
      <c r="C366" s="42">
        <v>3168</v>
      </c>
      <c r="D366" s="42"/>
      <c r="E366" s="42"/>
      <c r="F366" s="36"/>
      <c r="G366" s="64"/>
      <c r="H366" s="39"/>
      <c r="I366" s="39"/>
      <c r="L366" s="32" t="s">
        <v>354</v>
      </c>
      <c r="M366" s="44"/>
    </row>
    <row r="367" spans="1:13" ht="18.75" customHeight="1">
      <c r="A367" s="34" t="s">
        <v>227</v>
      </c>
      <c r="B367" s="35" t="s">
        <v>84</v>
      </c>
      <c r="C367" s="42">
        <v>7200</v>
      </c>
      <c r="D367" s="42">
        <v>9100</v>
      </c>
      <c r="E367" s="42">
        <v>9000</v>
      </c>
      <c r="F367" s="36">
        <v>9000</v>
      </c>
      <c r="G367" s="64">
        <v>12280</v>
      </c>
      <c r="H367" s="39">
        <v>12280</v>
      </c>
      <c r="I367" s="39">
        <v>12280</v>
      </c>
      <c r="L367" s="40" t="s">
        <v>336</v>
      </c>
      <c r="M367" s="44"/>
    </row>
    <row r="368" spans="1:13" ht="15.75" customHeight="1">
      <c r="A368" s="34" t="s">
        <v>227</v>
      </c>
      <c r="B368" s="35" t="s">
        <v>355</v>
      </c>
      <c r="C368" s="42">
        <v>1100</v>
      </c>
      <c r="D368" s="42">
        <v>1196</v>
      </c>
      <c r="E368" s="42">
        <v>600</v>
      </c>
      <c r="F368" s="36">
        <v>530</v>
      </c>
      <c r="G368" s="64">
        <v>530</v>
      </c>
      <c r="H368" s="39">
        <v>530</v>
      </c>
      <c r="I368" s="39">
        <v>530</v>
      </c>
      <c r="L368" s="40" t="s">
        <v>84</v>
      </c>
      <c r="M368" s="44">
        <v>9100</v>
      </c>
    </row>
    <row r="369" spans="1:13" ht="18.75" customHeight="1">
      <c r="A369" s="34" t="s">
        <v>227</v>
      </c>
      <c r="B369" s="35" t="s">
        <v>356</v>
      </c>
      <c r="C369" s="42">
        <v>498</v>
      </c>
      <c r="D369" s="42">
        <v>448.2</v>
      </c>
      <c r="E369" s="42">
        <v>660</v>
      </c>
      <c r="F369" s="36">
        <v>660</v>
      </c>
      <c r="G369" s="64">
        <v>660</v>
      </c>
      <c r="H369" s="39">
        <v>660</v>
      </c>
      <c r="I369" s="39">
        <v>660</v>
      </c>
      <c r="L369" s="40" t="s">
        <v>355</v>
      </c>
      <c r="M369" s="44">
        <v>1196</v>
      </c>
    </row>
    <row r="370" spans="1:13" ht="20.25" customHeight="1">
      <c r="A370" s="34" t="s">
        <v>227</v>
      </c>
      <c r="B370" s="35" t="s">
        <v>79</v>
      </c>
      <c r="C370" s="42">
        <v>341.88</v>
      </c>
      <c r="D370" s="42">
        <v>239.58</v>
      </c>
      <c r="E370" s="42">
        <v>350</v>
      </c>
      <c r="F370" s="36">
        <v>350</v>
      </c>
      <c r="G370" s="64">
        <v>350</v>
      </c>
      <c r="H370" s="39">
        <v>350</v>
      </c>
      <c r="I370" s="39">
        <v>350</v>
      </c>
      <c r="L370" s="40" t="s">
        <v>356</v>
      </c>
      <c r="M370" s="44">
        <v>448.2</v>
      </c>
    </row>
    <row r="371" spans="1:13">
      <c r="A371" s="34" t="s">
        <v>227</v>
      </c>
      <c r="B371" s="35" t="s">
        <v>357</v>
      </c>
      <c r="C371" s="42">
        <v>8799</v>
      </c>
      <c r="D371" s="42">
        <v>8327</v>
      </c>
      <c r="E371" s="42">
        <v>8634</v>
      </c>
      <c r="F371" s="36">
        <v>8040</v>
      </c>
      <c r="G371" s="64">
        <v>8052</v>
      </c>
      <c r="H371" s="39">
        <v>8100</v>
      </c>
      <c r="I371" s="39">
        <v>8000</v>
      </c>
      <c r="L371" s="40" t="s">
        <v>79</v>
      </c>
      <c r="M371" s="44">
        <v>239.58</v>
      </c>
    </row>
    <row r="372" spans="1:13" ht="17.25" customHeight="1">
      <c r="A372" s="34" t="s">
        <v>227</v>
      </c>
      <c r="B372" s="35" t="s">
        <v>358</v>
      </c>
      <c r="C372" s="42">
        <v>15390</v>
      </c>
      <c r="D372" s="42">
        <v>17578</v>
      </c>
      <c r="E372" s="42">
        <v>19406</v>
      </c>
      <c r="F372" s="36">
        <v>19406</v>
      </c>
      <c r="G372" s="37">
        <v>24640</v>
      </c>
      <c r="H372" s="38">
        <v>25000</v>
      </c>
      <c r="I372" s="38">
        <v>25000</v>
      </c>
      <c r="L372" s="40" t="s">
        <v>357</v>
      </c>
      <c r="M372" s="44">
        <v>8327</v>
      </c>
    </row>
    <row r="373" spans="1:13">
      <c r="A373" s="34" t="s">
        <v>227</v>
      </c>
      <c r="B373" s="35" t="s">
        <v>359</v>
      </c>
      <c r="C373" s="42">
        <v>55765</v>
      </c>
      <c r="D373" s="42">
        <v>60081</v>
      </c>
      <c r="E373" s="42">
        <v>57900</v>
      </c>
      <c r="F373" s="36">
        <v>57900</v>
      </c>
      <c r="G373" s="64">
        <v>60436</v>
      </c>
      <c r="H373" s="39">
        <v>62535</v>
      </c>
      <c r="I373" s="39">
        <v>62535</v>
      </c>
      <c r="L373" s="40" t="s">
        <v>358</v>
      </c>
      <c r="M373" s="44">
        <v>17578</v>
      </c>
    </row>
    <row r="374" spans="1:13">
      <c r="A374" s="34" t="s">
        <v>227</v>
      </c>
      <c r="B374" s="35" t="s">
        <v>360</v>
      </c>
      <c r="C374" s="42">
        <v>333</v>
      </c>
      <c r="D374" s="42"/>
      <c r="E374" s="42">
        <v>400</v>
      </c>
      <c r="F374" s="36">
        <v>400</v>
      </c>
      <c r="G374" s="64">
        <v>400</v>
      </c>
      <c r="H374" s="39">
        <v>400</v>
      </c>
      <c r="I374" s="39">
        <v>400</v>
      </c>
      <c r="L374" s="40" t="s">
        <v>359</v>
      </c>
      <c r="M374" s="44">
        <v>60081</v>
      </c>
    </row>
    <row r="375" spans="1:13" ht="20.25" customHeight="1">
      <c r="A375" s="34" t="s">
        <v>227</v>
      </c>
      <c r="B375" s="35" t="s">
        <v>350</v>
      </c>
      <c r="C375" s="42"/>
      <c r="D375" s="42"/>
      <c r="E375" s="42"/>
      <c r="F375" s="36">
        <v>1001</v>
      </c>
      <c r="G375" s="64"/>
      <c r="H375" s="39"/>
      <c r="I375" s="39"/>
      <c r="L375" s="40" t="s">
        <v>360</v>
      </c>
      <c r="M375" s="87">
        <f>SUM(M376:M377)</f>
        <v>1000</v>
      </c>
    </row>
    <row r="376" spans="1:13" ht="16.5" customHeight="1">
      <c r="A376" s="34" t="s">
        <v>227</v>
      </c>
      <c r="B376" s="35" t="s">
        <v>361</v>
      </c>
      <c r="C376" s="42">
        <v>1900</v>
      </c>
      <c r="D376" s="42">
        <v>1000</v>
      </c>
      <c r="E376" s="42">
        <v>2000</v>
      </c>
      <c r="F376" s="36">
        <v>2000</v>
      </c>
      <c r="G376" s="64">
        <v>2000</v>
      </c>
      <c r="H376" s="39">
        <v>2000</v>
      </c>
      <c r="I376" s="39">
        <v>2000</v>
      </c>
      <c r="L376" s="40" t="s">
        <v>350</v>
      </c>
      <c r="M376" s="44"/>
    </row>
    <row r="377" spans="1:13" ht="18.75" customHeight="1">
      <c r="A377" s="34">
        <v>637005</v>
      </c>
      <c r="B377" s="35" t="s">
        <v>362</v>
      </c>
      <c r="C377" s="42">
        <v>396</v>
      </c>
      <c r="D377" s="42">
        <v>396</v>
      </c>
      <c r="E377" s="42">
        <v>600</v>
      </c>
      <c r="F377" s="36">
        <v>600</v>
      </c>
      <c r="G377" s="64">
        <v>600</v>
      </c>
      <c r="H377" s="39">
        <v>600</v>
      </c>
      <c r="I377" s="39">
        <v>600</v>
      </c>
      <c r="L377" s="40" t="s">
        <v>361</v>
      </c>
      <c r="M377" s="44">
        <v>1000</v>
      </c>
    </row>
    <row r="378" spans="1:13" ht="16.5" customHeight="1">
      <c r="A378" s="34">
        <v>635006</v>
      </c>
      <c r="B378" s="35" t="s">
        <v>363</v>
      </c>
      <c r="C378" s="42"/>
      <c r="D378" s="42">
        <v>10000</v>
      </c>
      <c r="E378" s="42">
        <v>10000</v>
      </c>
      <c r="F378" s="36">
        <v>13000</v>
      </c>
      <c r="G378" s="64">
        <v>8000</v>
      </c>
      <c r="H378" s="39">
        <v>8000</v>
      </c>
      <c r="I378" s="39">
        <v>8000</v>
      </c>
      <c r="L378" s="40" t="s">
        <v>362</v>
      </c>
      <c r="M378" s="44">
        <v>396</v>
      </c>
    </row>
    <row r="379" spans="1:13" ht="18.75" customHeight="1">
      <c r="A379" s="34" t="s">
        <v>364</v>
      </c>
      <c r="B379" s="35" t="s">
        <v>363</v>
      </c>
      <c r="C379" s="42"/>
      <c r="D379" s="42"/>
      <c r="E379" s="42"/>
      <c r="F379" s="36"/>
      <c r="G379" s="64">
        <v>2000</v>
      </c>
      <c r="H379" s="39">
        <v>2000</v>
      </c>
      <c r="I379" s="39">
        <v>2000</v>
      </c>
      <c r="L379" s="40" t="s">
        <v>363</v>
      </c>
      <c r="M379" s="44">
        <v>10000</v>
      </c>
    </row>
    <row r="380" spans="1:13" ht="22.5" customHeight="1">
      <c r="A380" s="34" t="s">
        <v>117</v>
      </c>
      <c r="B380" s="122" t="s">
        <v>365</v>
      </c>
      <c r="C380" s="42"/>
      <c r="D380" s="42"/>
      <c r="E380" s="42"/>
      <c r="F380" s="36"/>
      <c r="G380" s="64">
        <v>100000</v>
      </c>
      <c r="H380" s="39">
        <v>0</v>
      </c>
      <c r="I380" s="39">
        <v>0</v>
      </c>
      <c r="L380" s="40"/>
      <c r="M380" s="44"/>
    </row>
    <row r="381" spans="1:13" ht="19.5" customHeight="1">
      <c r="A381" s="34"/>
      <c r="B381" s="35"/>
      <c r="C381" s="42"/>
      <c r="D381" s="42"/>
      <c r="E381" s="42"/>
      <c r="F381" s="36"/>
      <c r="G381" s="64"/>
      <c r="H381" s="84"/>
      <c r="I381" s="84"/>
      <c r="L381" s="32" t="s">
        <v>366</v>
      </c>
      <c r="M381" s="88"/>
    </row>
    <row r="382" spans="1:13" ht="21.75" customHeight="1">
      <c r="A382" s="29" t="s">
        <v>367</v>
      </c>
      <c r="B382" s="30" t="s">
        <v>366</v>
      </c>
      <c r="C382" s="45">
        <f t="shared" ref="C382:I382" si="20">SUM(C383:C384)</f>
        <v>250</v>
      </c>
      <c r="D382" s="45">
        <f t="shared" si="20"/>
        <v>400</v>
      </c>
      <c r="E382" s="45">
        <f t="shared" si="20"/>
        <v>3400</v>
      </c>
      <c r="F382" s="20">
        <f t="shared" si="20"/>
        <v>400</v>
      </c>
      <c r="G382" s="50">
        <f t="shared" si="20"/>
        <v>400</v>
      </c>
      <c r="H382" s="51">
        <f t="shared" si="20"/>
        <v>400</v>
      </c>
      <c r="I382" s="51">
        <f t="shared" si="20"/>
        <v>400</v>
      </c>
      <c r="L382" s="40" t="s">
        <v>368</v>
      </c>
      <c r="M382" s="43">
        <v>400</v>
      </c>
    </row>
    <row r="383" spans="1:13" ht="18" customHeight="1">
      <c r="A383" s="34">
        <v>642004</v>
      </c>
      <c r="B383" s="35" t="s">
        <v>368</v>
      </c>
      <c r="C383" s="42">
        <v>250</v>
      </c>
      <c r="D383" s="42">
        <v>400</v>
      </c>
      <c r="E383" s="42">
        <v>400</v>
      </c>
      <c r="F383" s="36">
        <v>400</v>
      </c>
      <c r="G383" s="64">
        <v>400</v>
      </c>
      <c r="H383" s="39">
        <v>400</v>
      </c>
      <c r="I383" s="39">
        <v>400</v>
      </c>
      <c r="L383" s="40" t="s">
        <v>369</v>
      </c>
      <c r="M383" s="88"/>
    </row>
    <row r="384" spans="1:13" ht="19.5" customHeight="1">
      <c r="A384" s="34" t="s">
        <v>117</v>
      </c>
      <c r="B384" s="35" t="s">
        <v>369</v>
      </c>
      <c r="C384" s="42"/>
      <c r="D384" s="42"/>
      <c r="E384" s="42">
        <v>3000</v>
      </c>
      <c r="F384" s="36">
        <v>0</v>
      </c>
      <c r="G384" s="64">
        <v>0</v>
      </c>
      <c r="H384" s="39">
        <v>0</v>
      </c>
      <c r="I384" s="39">
        <v>0</v>
      </c>
      <c r="L384" s="40"/>
      <c r="M384" s="43"/>
    </row>
    <row r="385" spans="1:13" ht="19.5" customHeight="1">
      <c r="A385" s="34"/>
      <c r="B385" s="35"/>
      <c r="C385" s="42"/>
      <c r="D385" s="42"/>
      <c r="E385" s="42"/>
      <c r="F385" s="36"/>
      <c r="G385" s="64"/>
      <c r="H385" s="39"/>
      <c r="I385" s="39"/>
      <c r="L385" s="32" t="s">
        <v>370</v>
      </c>
      <c r="M385" s="88"/>
    </row>
    <row r="386" spans="1:13" ht="21" customHeight="1">
      <c r="A386" s="29" t="s">
        <v>371</v>
      </c>
      <c r="B386" s="30" t="s">
        <v>370</v>
      </c>
      <c r="C386" s="45">
        <f>SUM(C387:C393)</f>
        <v>773044</v>
      </c>
      <c r="D386" s="45">
        <f>SUM(D387:D393)</f>
        <v>827922</v>
      </c>
      <c r="E386" s="45">
        <f>SUM(E387:E393)</f>
        <v>840353</v>
      </c>
      <c r="F386" s="20">
        <f>SUM(F387:F393)</f>
        <v>879037</v>
      </c>
      <c r="G386" s="63">
        <f>SUM(G387:G392)</f>
        <v>1126901</v>
      </c>
      <c r="H386" s="23">
        <f>SUM(H387:H392)</f>
        <v>1182846</v>
      </c>
      <c r="I386" s="23">
        <f>SUM(I387:I392)</f>
        <v>1182846</v>
      </c>
      <c r="L386" s="40" t="s">
        <v>372</v>
      </c>
      <c r="M386" s="44">
        <v>413541</v>
      </c>
    </row>
    <row r="387" spans="1:13" ht="20.25" customHeight="1">
      <c r="A387" s="34" t="s">
        <v>204</v>
      </c>
      <c r="B387" s="35" t="s">
        <v>372</v>
      </c>
      <c r="C387" s="42">
        <v>408278</v>
      </c>
      <c r="D387" s="42">
        <v>413541</v>
      </c>
      <c r="E387" s="42">
        <v>413541</v>
      </c>
      <c r="F387" s="36">
        <v>421488</v>
      </c>
      <c r="G387" s="64">
        <v>567474</v>
      </c>
      <c r="H387" s="39">
        <v>595848</v>
      </c>
      <c r="I387" s="39">
        <v>595848</v>
      </c>
      <c r="L387" s="40" t="s">
        <v>373</v>
      </c>
      <c r="M387" s="46"/>
    </row>
    <row r="388" spans="1:13" ht="20.25" customHeight="1">
      <c r="A388" s="62">
        <v>635006</v>
      </c>
      <c r="B388" s="122" t="s">
        <v>374</v>
      </c>
      <c r="C388" s="42"/>
      <c r="D388" s="42"/>
      <c r="E388" s="42"/>
      <c r="F388" s="36"/>
      <c r="G388" s="64">
        <v>8000</v>
      </c>
      <c r="H388" s="38">
        <v>8000</v>
      </c>
      <c r="I388" s="38">
        <v>8000</v>
      </c>
      <c r="L388" s="40" t="s">
        <v>375</v>
      </c>
      <c r="M388" s="44">
        <v>286110</v>
      </c>
    </row>
    <row r="389" spans="1:13" ht="22.5" customHeight="1">
      <c r="A389" s="34" t="s">
        <v>227</v>
      </c>
      <c r="B389" s="35" t="s">
        <v>373</v>
      </c>
      <c r="C389" s="42">
        <v>14160</v>
      </c>
      <c r="D389" s="42"/>
      <c r="E389" s="42"/>
      <c r="F389" s="36"/>
      <c r="G389" s="64"/>
      <c r="H389" s="39"/>
      <c r="I389" s="39"/>
      <c r="L389" s="40" t="s">
        <v>376</v>
      </c>
      <c r="M389" s="44"/>
    </row>
    <row r="390" spans="1:13" ht="18" customHeight="1">
      <c r="A390" s="34" t="s">
        <v>204</v>
      </c>
      <c r="B390" s="35" t="s">
        <v>375</v>
      </c>
      <c r="C390" s="42">
        <v>249988</v>
      </c>
      <c r="D390" s="42">
        <v>286110</v>
      </c>
      <c r="E390" s="42">
        <v>294693</v>
      </c>
      <c r="F390" s="36">
        <v>306466</v>
      </c>
      <c r="G390" s="64">
        <v>378263</v>
      </c>
      <c r="H390" s="39">
        <v>397176</v>
      </c>
      <c r="I390" s="39">
        <v>397176</v>
      </c>
      <c r="L390" s="40" t="s">
        <v>377</v>
      </c>
      <c r="M390" s="44">
        <v>128271</v>
      </c>
    </row>
    <row r="391" spans="1:13" ht="16.5" customHeight="1">
      <c r="A391" s="34" t="s">
        <v>227</v>
      </c>
      <c r="B391" s="35" t="s">
        <v>376</v>
      </c>
      <c r="C391" s="42">
        <v>10392</v>
      </c>
      <c r="D391" s="42"/>
      <c r="E391" s="42"/>
      <c r="F391" s="36"/>
      <c r="G391" s="64"/>
      <c r="H391" s="84"/>
      <c r="I391" s="84"/>
      <c r="L391" s="40" t="s">
        <v>378</v>
      </c>
      <c r="M391" s="46"/>
    </row>
    <row r="392" spans="1:13">
      <c r="A392" s="34" t="s">
        <v>204</v>
      </c>
      <c r="B392" s="35" t="s">
        <v>377</v>
      </c>
      <c r="C392" s="42">
        <v>88246</v>
      </c>
      <c r="D392" s="42">
        <v>128271</v>
      </c>
      <c r="E392" s="42">
        <v>132119</v>
      </c>
      <c r="F392" s="36">
        <v>151083</v>
      </c>
      <c r="G392" s="64">
        <v>173164</v>
      </c>
      <c r="H392" s="39">
        <v>181822</v>
      </c>
      <c r="I392" s="39">
        <v>181822</v>
      </c>
      <c r="L392" s="40"/>
      <c r="M392" s="44"/>
    </row>
    <row r="393" spans="1:13" ht="16.5" customHeight="1">
      <c r="A393" s="34" t="s">
        <v>227</v>
      </c>
      <c r="B393" s="35" t="s">
        <v>378</v>
      </c>
      <c r="C393" s="42">
        <v>1980</v>
      </c>
      <c r="D393" s="42"/>
      <c r="E393" s="45"/>
      <c r="F393" s="20"/>
      <c r="G393" s="64"/>
      <c r="H393" s="39"/>
      <c r="I393" s="39"/>
      <c r="L393" s="32" t="s">
        <v>379</v>
      </c>
      <c r="M393" s="46">
        <v>22110</v>
      </c>
    </row>
    <row r="394" spans="1:13" ht="18" customHeight="1">
      <c r="A394" s="34"/>
      <c r="B394" s="35"/>
      <c r="C394" s="42"/>
      <c r="D394" s="42"/>
      <c r="E394" s="42"/>
      <c r="F394" s="36"/>
      <c r="G394" s="64"/>
      <c r="H394" s="39"/>
      <c r="I394" s="39"/>
      <c r="L394" s="40" t="s">
        <v>336</v>
      </c>
      <c r="M394" s="44">
        <v>22110</v>
      </c>
    </row>
    <row r="395" spans="1:13" ht="18" customHeight="1">
      <c r="A395" s="29" t="s">
        <v>371</v>
      </c>
      <c r="B395" s="30" t="s">
        <v>379</v>
      </c>
      <c r="C395" s="45">
        <f>SUM(C396:C397)</f>
        <v>20429</v>
      </c>
      <c r="D395" s="45">
        <f>SUM(D396:D397)</f>
        <v>22110</v>
      </c>
      <c r="E395" s="45">
        <f>SUM(E397)</f>
        <v>19034</v>
      </c>
      <c r="F395" s="20">
        <f>SUM(F396:F397)</f>
        <v>19034</v>
      </c>
      <c r="G395" s="63">
        <f>SUM(G396:G397)</f>
        <v>25760</v>
      </c>
      <c r="H395" s="23">
        <f>SUM(H396:H397)</f>
        <v>27048</v>
      </c>
      <c r="I395" s="23">
        <f>SUM(I396:I397)</f>
        <v>27048</v>
      </c>
      <c r="L395" s="40" t="s">
        <v>380</v>
      </c>
      <c r="M395" s="44"/>
    </row>
    <row r="396" spans="1:13">
      <c r="A396" s="34" t="s">
        <v>227</v>
      </c>
      <c r="B396" s="35" t="s">
        <v>336</v>
      </c>
      <c r="C396" s="42">
        <v>864</v>
      </c>
      <c r="D396" s="42"/>
      <c r="E396" s="42"/>
      <c r="F396" s="36"/>
      <c r="G396" s="64"/>
      <c r="H396" s="84"/>
      <c r="I396" s="84"/>
      <c r="L396" s="40"/>
      <c r="M396" s="44"/>
    </row>
    <row r="397" spans="1:13" ht="21" customHeight="1">
      <c r="A397" s="34" t="s">
        <v>204</v>
      </c>
      <c r="B397" s="35" t="s">
        <v>380</v>
      </c>
      <c r="C397" s="42">
        <v>19565</v>
      </c>
      <c r="D397" s="42">
        <v>22110</v>
      </c>
      <c r="E397" s="42">
        <v>19034</v>
      </c>
      <c r="F397" s="36">
        <v>19034</v>
      </c>
      <c r="G397" s="64">
        <v>25760</v>
      </c>
      <c r="H397" s="39">
        <v>27048</v>
      </c>
      <c r="I397" s="39">
        <v>27048</v>
      </c>
      <c r="L397" s="32" t="s">
        <v>381</v>
      </c>
      <c r="M397" s="44"/>
    </row>
    <row r="398" spans="1:13">
      <c r="A398" s="34"/>
      <c r="B398" s="35"/>
      <c r="C398" s="45"/>
      <c r="D398" s="45"/>
      <c r="E398" s="52"/>
      <c r="F398" s="27"/>
      <c r="G398" s="64"/>
      <c r="H398" s="39"/>
      <c r="I398" s="39"/>
      <c r="L398" s="40" t="s">
        <v>382</v>
      </c>
      <c r="M398" s="44">
        <v>116701.74</v>
      </c>
    </row>
    <row r="399" spans="1:13" ht="20.25" customHeight="1">
      <c r="A399" s="29" t="s">
        <v>383</v>
      </c>
      <c r="B399" s="30" t="s">
        <v>381</v>
      </c>
      <c r="C399" s="45">
        <f>SUM(C400:C403)</f>
        <v>158236.6</v>
      </c>
      <c r="D399" s="45">
        <f>SUM(D400:D403)</f>
        <v>123413.26000000001</v>
      </c>
      <c r="E399" s="45">
        <f>E400+E402+E403</f>
        <v>108000</v>
      </c>
      <c r="F399" s="31">
        <f>SUM(F400:F403)</f>
        <v>114490</v>
      </c>
      <c r="G399" s="89">
        <f>SUM(G400:G403)</f>
        <v>123300</v>
      </c>
      <c r="H399" s="90">
        <f>SUM(H400:H403)</f>
        <v>129350</v>
      </c>
      <c r="I399" s="90">
        <f>SUM(I400:I403)</f>
        <v>129350</v>
      </c>
      <c r="L399" s="40" t="s">
        <v>336</v>
      </c>
      <c r="M399" s="44"/>
    </row>
    <row r="400" spans="1:13" ht="18" customHeight="1">
      <c r="A400" s="34" t="s">
        <v>204</v>
      </c>
      <c r="B400" s="35" t="s">
        <v>382</v>
      </c>
      <c r="C400" s="42">
        <v>130788</v>
      </c>
      <c r="D400" s="42">
        <v>116701.74</v>
      </c>
      <c r="E400" s="52">
        <v>102000</v>
      </c>
      <c r="F400" s="27">
        <v>109100</v>
      </c>
      <c r="G400" s="64">
        <v>117000</v>
      </c>
      <c r="H400" s="39">
        <f>G400*1.05</f>
        <v>122850</v>
      </c>
      <c r="I400" s="39">
        <v>122850</v>
      </c>
      <c r="L400" s="40" t="s">
        <v>384</v>
      </c>
      <c r="M400" s="44">
        <v>6400.52</v>
      </c>
    </row>
    <row r="401" spans="1:13" ht="19.5" customHeight="1">
      <c r="A401" s="34" t="s">
        <v>227</v>
      </c>
      <c r="B401" s="35" t="s">
        <v>336</v>
      </c>
      <c r="C401" s="42">
        <v>5532</v>
      </c>
      <c r="D401" s="42"/>
      <c r="E401" s="52"/>
      <c r="F401" s="27"/>
      <c r="G401" s="63"/>
      <c r="H401" s="23"/>
      <c r="I401" s="23"/>
      <c r="L401" s="40" t="s">
        <v>385</v>
      </c>
      <c r="M401" s="44">
        <v>311</v>
      </c>
    </row>
    <row r="402" spans="1:13" ht="17.25" customHeight="1">
      <c r="A402" s="34" t="s">
        <v>227</v>
      </c>
      <c r="B402" s="35" t="s">
        <v>384</v>
      </c>
      <c r="C402" s="42">
        <v>21220.6</v>
      </c>
      <c r="D402" s="42">
        <v>6400.52</v>
      </c>
      <c r="E402" s="42">
        <v>5000</v>
      </c>
      <c r="F402" s="36">
        <v>5000</v>
      </c>
      <c r="G402" s="64">
        <v>6000</v>
      </c>
      <c r="H402" s="39">
        <v>6000</v>
      </c>
      <c r="I402" s="39">
        <v>6000</v>
      </c>
      <c r="L402" s="40"/>
      <c r="M402" s="70"/>
    </row>
    <row r="403" spans="1:13" ht="20.25" customHeight="1">
      <c r="A403" s="34" t="s">
        <v>227</v>
      </c>
      <c r="B403" s="35" t="s">
        <v>385</v>
      </c>
      <c r="C403" s="42">
        <v>696</v>
      </c>
      <c r="D403" s="42">
        <v>311</v>
      </c>
      <c r="E403" s="42">
        <v>1000</v>
      </c>
      <c r="F403" s="36">
        <v>390</v>
      </c>
      <c r="G403" s="64">
        <v>300</v>
      </c>
      <c r="H403" s="39">
        <v>500</v>
      </c>
      <c r="I403" s="39">
        <v>500</v>
      </c>
      <c r="L403" s="32" t="s">
        <v>386</v>
      </c>
      <c r="M403" s="70"/>
    </row>
    <row r="404" spans="1:13" ht="24.75" customHeight="1">
      <c r="A404" s="34"/>
      <c r="B404" s="35"/>
      <c r="C404" s="42"/>
      <c r="D404" s="42"/>
      <c r="E404" s="42"/>
      <c r="F404" s="20"/>
      <c r="G404" s="64"/>
      <c r="H404" s="39"/>
      <c r="I404" s="39"/>
      <c r="L404" s="40" t="s">
        <v>387</v>
      </c>
      <c r="M404" s="70"/>
    </row>
    <row r="405" spans="1:13" ht="24" customHeight="1">
      <c r="A405" s="66" t="s">
        <v>388</v>
      </c>
      <c r="B405" s="30" t="s">
        <v>386</v>
      </c>
      <c r="C405" s="42"/>
      <c r="D405" s="42"/>
      <c r="E405" s="45">
        <f>SUM(E406)</f>
        <v>108216</v>
      </c>
      <c r="F405" s="20">
        <f>SUM(F406)</f>
        <v>110220</v>
      </c>
      <c r="G405" s="63">
        <f>SUM(G406:G407)</f>
        <v>197060</v>
      </c>
      <c r="H405" s="23">
        <f>SUM(H406:H407)</f>
        <v>206914</v>
      </c>
      <c r="I405" s="23">
        <f>SUM(I406:I407)</f>
        <v>206914</v>
      </c>
      <c r="L405" s="40" t="s">
        <v>389</v>
      </c>
      <c r="M405" s="70"/>
    </row>
    <row r="406" spans="1:13" ht="18.75" customHeight="1">
      <c r="A406" s="34" t="s">
        <v>204</v>
      </c>
      <c r="B406" s="35" t="s">
        <v>387</v>
      </c>
      <c r="C406" s="42"/>
      <c r="D406" s="42"/>
      <c r="E406" s="42">
        <v>108216</v>
      </c>
      <c r="F406" s="36">
        <v>110220</v>
      </c>
      <c r="G406" s="64">
        <v>125670</v>
      </c>
      <c r="H406" s="39">
        <v>131954</v>
      </c>
      <c r="I406" s="39">
        <v>131954</v>
      </c>
      <c r="L406" s="40"/>
      <c r="M406" s="43"/>
    </row>
    <row r="407" spans="1:13" ht="20.25" customHeight="1">
      <c r="A407" s="34" t="s">
        <v>204</v>
      </c>
      <c r="B407" s="35" t="s">
        <v>560</v>
      </c>
      <c r="C407" s="42"/>
      <c r="D407" s="42"/>
      <c r="E407" s="42"/>
      <c r="F407" s="36"/>
      <c r="G407" s="64">
        <v>71390</v>
      </c>
      <c r="H407" s="39">
        <v>74960</v>
      </c>
      <c r="I407" s="39">
        <v>74960</v>
      </c>
      <c r="L407" s="32" t="s">
        <v>390</v>
      </c>
      <c r="M407" s="43"/>
    </row>
    <row r="408" spans="1:13" ht="16.5" customHeight="1">
      <c r="A408" s="34"/>
      <c r="B408" s="35"/>
      <c r="C408" s="42"/>
      <c r="D408" s="42"/>
      <c r="E408" s="42"/>
      <c r="F408" s="36"/>
      <c r="G408" s="64"/>
      <c r="H408" s="39"/>
      <c r="I408" s="39"/>
      <c r="L408" s="32" t="s">
        <v>391</v>
      </c>
      <c r="M408" s="43"/>
    </row>
    <row r="409" spans="1:13" ht="21" customHeight="1">
      <c r="A409" s="29" t="s">
        <v>392</v>
      </c>
      <c r="B409" s="30" t="s">
        <v>390</v>
      </c>
      <c r="C409" s="45">
        <f>SUM(C410:C422)</f>
        <v>283794.55</v>
      </c>
      <c r="D409" s="45">
        <f>SUM(D410:D422)</f>
        <v>449463.45999999996</v>
      </c>
      <c r="E409" s="45">
        <f>SUM(E410:E422)</f>
        <v>431360</v>
      </c>
      <c r="F409" s="20">
        <f>SUM(F410:F422)</f>
        <v>606406</v>
      </c>
      <c r="G409" s="63">
        <f>G410+G413+G418</f>
        <v>426960</v>
      </c>
      <c r="H409" s="23">
        <f>SUM(H410:H422)</f>
        <v>450067</v>
      </c>
      <c r="I409" s="23">
        <f>SUM(I410:I422)</f>
        <v>405960</v>
      </c>
      <c r="L409" s="40" t="s">
        <v>393</v>
      </c>
      <c r="M409" s="43"/>
    </row>
    <row r="410" spans="1:13" ht="18" customHeight="1">
      <c r="A410" s="34">
        <v>637005</v>
      </c>
      <c r="B410" s="35" t="s">
        <v>394</v>
      </c>
      <c r="C410" s="42">
        <v>23314.66</v>
      </c>
      <c r="D410" s="42"/>
      <c r="E410" s="42">
        <v>600</v>
      </c>
      <c r="F410" s="36">
        <v>600</v>
      </c>
      <c r="G410" s="64">
        <v>600</v>
      </c>
      <c r="H410" s="39">
        <v>600</v>
      </c>
      <c r="I410" s="39">
        <v>600</v>
      </c>
      <c r="L410" s="40" t="s">
        <v>395</v>
      </c>
      <c r="M410" s="43"/>
    </row>
    <row r="411" spans="1:13">
      <c r="A411" s="34">
        <v>637037</v>
      </c>
      <c r="B411" s="35" t="s">
        <v>396</v>
      </c>
      <c r="C411" s="42">
        <v>14536</v>
      </c>
      <c r="D411" s="42">
        <v>16250.3</v>
      </c>
      <c r="E411" s="42"/>
      <c r="F411" s="36"/>
      <c r="G411" s="56"/>
      <c r="H411" s="57"/>
      <c r="I411" s="57"/>
      <c r="L411" s="40" t="s">
        <v>118</v>
      </c>
      <c r="M411" s="43"/>
    </row>
    <row r="412" spans="1:13">
      <c r="A412" s="34" t="s">
        <v>204</v>
      </c>
      <c r="B412" s="35" t="s">
        <v>332</v>
      </c>
      <c r="C412" s="42">
        <v>562.03</v>
      </c>
      <c r="D412" s="42"/>
      <c r="E412" s="42"/>
      <c r="F412" s="36"/>
      <c r="G412" s="64"/>
      <c r="H412" s="39"/>
      <c r="I412" s="39"/>
      <c r="L412" s="40" t="s">
        <v>394</v>
      </c>
      <c r="M412" s="43"/>
    </row>
    <row r="413" spans="1:13" ht="21" customHeight="1">
      <c r="A413" s="34" t="s">
        <v>204</v>
      </c>
      <c r="B413" s="35" t="s">
        <v>397</v>
      </c>
      <c r="C413" s="42">
        <v>45386.9</v>
      </c>
      <c r="D413" s="42">
        <v>175397</v>
      </c>
      <c r="E413" s="42">
        <v>175400</v>
      </c>
      <c r="F413" s="36">
        <v>167000</v>
      </c>
      <c r="G413" s="64">
        <v>171000</v>
      </c>
      <c r="H413" s="39">
        <v>175400</v>
      </c>
      <c r="I413" s="39">
        <v>150000</v>
      </c>
      <c r="L413" s="40" t="s">
        <v>396</v>
      </c>
      <c r="M413" s="43">
        <v>16250.3</v>
      </c>
    </row>
    <row r="414" spans="1:13" ht="21" customHeight="1">
      <c r="A414" s="34" t="s">
        <v>113</v>
      </c>
      <c r="B414" s="35" t="s">
        <v>393</v>
      </c>
      <c r="C414" s="42">
        <v>47125</v>
      </c>
      <c r="D414" s="42"/>
      <c r="E414" s="42"/>
      <c r="F414" s="36"/>
      <c r="G414" s="64"/>
      <c r="H414" s="39"/>
      <c r="I414" s="39"/>
      <c r="L414" s="40" t="s">
        <v>332</v>
      </c>
      <c r="M414" s="43"/>
    </row>
    <row r="415" spans="1:13" ht="17.25" customHeight="1">
      <c r="A415" s="34" t="s">
        <v>115</v>
      </c>
      <c r="B415" s="35" t="s">
        <v>395</v>
      </c>
      <c r="C415" s="42">
        <v>15306</v>
      </c>
      <c r="D415" s="42"/>
      <c r="E415" s="42"/>
      <c r="F415" s="36"/>
      <c r="G415" s="64"/>
      <c r="H415" s="39"/>
      <c r="I415" s="39"/>
      <c r="L415" s="40" t="s">
        <v>397</v>
      </c>
      <c r="M415" s="44">
        <v>175397</v>
      </c>
    </row>
    <row r="416" spans="1:13" ht="18.75" customHeight="1">
      <c r="A416" s="34" t="s">
        <v>117</v>
      </c>
      <c r="B416" s="35" t="s">
        <v>118</v>
      </c>
      <c r="C416" s="42">
        <v>4487</v>
      </c>
      <c r="D416" s="42"/>
      <c r="E416" s="42"/>
      <c r="F416" s="36"/>
      <c r="G416" s="64"/>
      <c r="H416" s="39"/>
      <c r="I416" s="39"/>
      <c r="L416" s="40" t="s">
        <v>86</v>
      </c>
      <c r="M416" s="44">
        <v>255360</v>
      </c>
    </row>
    <row r="417" spans="1:13" ht="21" customHeight="1">
      <c r="A417" s="34" t="s">
        <v>204</v>
      </c>
      <c r="B417" s="35" t="s">
        <v>559</v>
      </c>
      <c r="C417" s="42"/>
      <c r="D417" s="42">
        <v>2456.16</v>
      </c>
      <c r="E417" s="42"/>
      <c r="F417" s="36"/>
      <c r="G417" s="64"/>
      <c r="H417" s="39"/>
      <c r="I417" s="39"/>
      <c r="L417" s="40" t="s">
        <v>398</v>
      </c>
      <c r="M417" s="44"/>
    </row>
    <row r="418" spans="1:13">
      <c r="A418" s="34" t="s">
        <v>204</v>
      </c>
      <c r="B418" s="35" t="s">
        <v>86</v>
      </c>
      <c r="C418" s="42">
        <v>106580.96</v>
      </c>
      <c r="D418" s="42">
        <v>255360</v>
      </c>
      <c r="E418" s="42">
        <v>255360</v>
      </c>
      <c r="F418" s="36">
        <v>255360</v>
      </c>
      <c r="G418" s="64">
        <v>255360</v>
      </c>
      <c r="H418" s="39">
        <v>274067</v>
      </c>
      <c r="I418" s="39">
        <v>255360</v>
      </c>
      <c r="L418" s="40" t="s">
        <v>399</v>
      </c>
      <c r="M418" s="44">
        <v>2456.16</v>
      </c>
    </row>
    <row r="419" spans="1:13" ht="19.5" customHeight="1">
      <c r="A419" s="34" t="s">
        <v>204</v>
      </c>
      <c r="B419" s="35" t="s">
        <v>398</v>
      </c>
      <c r="C419" s="42">
        <v>26496</v>
      </c>
      <c r="D419" s="42"/>
      <c r="E419" s="45"/>
      <c r="F419" s="36"/>
      <c r="G419" s="64"/>
      <c r="H419" s="39"/>
      <c r="I419" s="39"/>
      <c r="L419" s="61" t="s">
        <v>400</v>
      </c>
      <c r="M419" s="44"/>
    </row>
    <row r="420" spans="1:13" ht="18.75" customHeight="1">
      <c r="A420" s="92" t="s">
        <v>204</v>
      </c>
      <c r="B420" s="35" t="s">
        <v>400</v>
      </c>
      <c r="C420" s="42"/>
      <c r="D420" s="42"/>
      <c r="E420" s="45"/>
      <c r="F420" s="36">
        <v>2997</v>
      </c>
      <c r="G420" s="64"/>
      <c r="H420" s="39"/>
      <c r="I420" s="39"/>
      <c r="L420" s="61" t="s">
        <v>401</v>
      </c>
      <c r="M420" s="46"/>
    </row>
    <row r="421" spans="1:13" ht="17.25" customHeight="1">
      <c r="A421" s="92" t="s">
        <v>227</v>
      </c>
      <c r="B421" s="35" t="s">
        <v>401</v>
      </c>
      <c r="C421" s="42"/>
      <c r="D421" s="42"/>
      <c r="E421" s="45"/>
      <c r="F421" s="36">
        <v>140129</v>
      </c>
      <c r="G421" s="64"/>
      <c r="H421" s="39"/>
      <c r="I421" s="39"/>
      <c r="L421" s="61" t="s">
        <v>402</v>
      </c>
      <c r="M421" s="44"/>
    </row>
    <row r="422" spans="1:13" ht="17.25" customHeight="1">
      <c r="A422" s="92" t="s">
        <v>117</v>
      </c>
      <c r="B422" s="35" t="s">
        <v>402</v>
      </c>
      <c r="C422" s="42"/>
      <c r="D422" s="42"/>
      <c r="E422" s="45"/>
      <c r="F422" s="36">
        <v>40320</v>
      </c>
      <c r="G422" s="64"/>
      <c r="H422" s="39"/>
      <c r="I422" s="39"/>
      <c r="L422" s="40"/>
      <c r="M422" s="44"/>
    </row>
    <row r="423" spans="1:13" ht="17.25" customHeight="1">
      <c r="A423" s="34"/>
      <c r="B423" s="35"/>
      <c r="C423" s="45"/>
      <c r="D423" s="45"/>
      <c r="E423" s="52"/>
      <c r="F423" s="27"/>
      <c r="G423" s="63"/>
      <c r="H423" s="23"/>
      <c r="I423" s="23"/>
      <c r="L423" s="32" t="s">
        <v>403</v>
      </c>
      <c r="M423" s="44"/>
    </row>
    <row r="424" spans="1:13" ht="22.5" customHeight="1">
      <c r="A424" s="29" t="s">
        <v>404</v>
      </c>
      <c r="B424" s="30" t="s">
        <v>403</v>
      </c>
      <c r="C424" s="45">
        <f t="shared" ref="C424:I424" si="21">SUM(C425:C426)</f>
        <v>1539.3600000000001</v>
      </c>
      <c r="D424" s="45">
        <f t="shared" si="21"/>
        <v>1522.2</v>
      </c>
      <c r="E424" s="45">
        <f t="shared" si="21"/>
        <v>2000</v>
      </c>
      <c r="F424" s="20">
        <f t="shared" si="21"/>
        <v>2000</v>
      </c>
      <c r="G424" s="63">
        <f t="shared" si="21"/>
        <v>2000</v>
      </c>
      <c r="H424" s="23">
        <f t="shared" si="21"/>
        <v>2000</v>
      </c>
      <c r="I424" s="23">
        <f t="shared" si="21"/>
        <v>2000</v>
      </c>
      <c r="L424" s="40" t="s">
        <v>405</v>
      </c>
      <c r="M424" s="44">
        <v>952.2</v>
      </c>
    </row>
    <row r="425" spans="1:13" ht="18" customHeight="1">
      <c r="A425" s="34" t="s">
        <v>204</v>
      </c>
      <c r="B425" s="35" t="s">
        <v>405</v>
      </c>
      <c r="C425" s="42">
        <v>829.36</v>
      </c>
      <c r="D425" s="42">
        <v>952.2</v>
      </c>
      <c r="E425" s="42">
        <v>1000</v>
      </c>
      <c r="F425" s="36">
        <v>1000</v>
      </c>
      <c r="G425" s="64">
        <v>1000</v>
      </c>
      <c r="H425" s="39">
        <v>1000</v>
      </c>
      <c r="I425" s="39">
        <v>1000</v>
      </c>
      <c r="L425" s="40" t="s">
        <v>406</v>
      </c>
      <c r="M425" s="44">
        <v>570</v>
      </c>
    </row>
    <row r="426" spans="1:13" ht="19.5" customHeight="1">
      <c r="A426" s="34" t="s">
        <v>204</v>
      </c>
      <c r="B426" s="35" t="s">
        <v>406</v>
      </c>
      <c r="C426" s="42">
        <v>710</v>
      </c>
      <c r="D426" s="42">
        <v>570</v>
      </c>
      <c r="E426" s="42">
        <v>1000</v>
      </c>
      <c r="F426" s="36">
        <v>1000</v>
      </c>
      <c r="G426" s="64">
        <v>1000</v>
      </c>
      <c r="H426" s="39">
        <v>1000</v>
      </c>
      <c r="I426" s="39">
        <v>1000</v>
      </c>
      <c r="L426" s="40"/>
      <c r="M426" s="44"/>
    </row>
    <row r="427" spans="1:13" ht="18.75" customHeight="1">
      <c r="A427" s="34"/>
      <c r="B427" s="35"/>
      <c r="C427" s="42"/>
      <c r="D427" s="54"/>
      <c r="F427" s="36"/>
      <c r="G427" s="64"/>
      <c r="H427" s="39"/>
      <c r="I427" s="39"/>
      <c r="L427" s="32" t="s">
        <v>407</v>
      </c>
      <c r="M427" s="44"/>
    </row>
    <row r="428" spans="1:13" ht="22.5" customHeight="1">
      <c r="A428" s="29" t="s">
        <v>408</v>
      </c>
      <c r="B428" s="30" t="s">
        <v>407</v>
      </c>
      <c r="C428" s="45">
        <f t="shared" ref="C428:I428" si="22">SUM(C429:C438)</f>
        <v>26285.050000000003</v>
      </c>
      <c r="D428" s="45">
        <f t="shared" si="22"/>
        <v>21144.870000000003</v>
      </c>
      <c r="E428" s="45">
        <f t="shared" si="22"/>
        <v>12920</v>
      </c>
      <c r="F428" s="20">
        <f t="shared" si="22"/>
        <v>11920</v>
      </c>
      <c r="G428" s="63">
        <f t="shared" si="22"/>
        <v>12920</v>
      </c>
      <c r="H428" s="23">
        <f t="shared" si="22"/>
        <v>12920</v>
      </c>
      <c r="I428" s="23">
        <f t="shared" si="22"/>
        <v>12920</v>
      </c>
      <c r="L428" s="40" t="s">
        <v>409</v>
      </c>
      <c r="M428" s="44">
        <v>1678.95</v>
      </c>
    </row>
    <row r="429" spans="1:13" ht="21" customHeight="1">
      <c r="A429" s="34" t="s">
        <v>117</v>
      </c>
      <c r="B429" s="35" t="s">
        <v>409</v>
      </c>
      <c r="C429" s="42"/>
      <c r="D429" s="42">
        <v>1678.95</v>
      </c>
      <c r="E429" s="42">
        <v>3000</v>
      </c>
      <c r="F429" s="36">
        <v>2000</v>
      </c>
      <c r="G429" s="64">
        <v>3000</v>
      </c>
      <c r="H429" s="39">
        <v>3000</v>
      </c>
      <c r="I429" s="39">
        <v>3000</v>
      </c>
      <c r="L429" s="40" t="s">
        <v>410</v>
      </c>
      <c r="M429" s="44">
        <v>3871.7</v>
      </c>
    </row>
    <row r="430" spans="1:13" ht="18" customHeight="1">
      <c r="A430" s="34" t="s">
        <v>117</v>
      </c>
      <c r="B430" s="35" t="s">
        <v>410</v>
      </c>
      <c r="C430" s="42">
        <v>3731.3</v>
      </c>
      <c r="D430" s="42">
        <v>3871.7</v>
      </c>
      <c r="E430" s="42">
        <v>3600</v>
      </c>
      <c r="F430" s="36">
        <v>3600</v>
      </c>
      <c r="G430" s="64">
        <v>3600</v>
      </c>
      <c r="H430" s="39">
        <v>3600</v>
      </c>
      <c r="I430" s="39">
        <v>3600</v>
      </c>
      <c r="L430" s="40" t="s">
        <v>411</v>
      </c>
      <c r="M430" s="44">
        <v>1234.8</v>
      </c>
    </row>
    <row r="431" spans="1:13" ht="16.5" customHeight="1">
      <c r="A431" s="34" t="s">
        <v>117</v>
      </c>
      <c r="B431" s="35" t="s">
        <v>411</v>
      </c>
      <c r="C431" s="42">
        <v>1639.24</v>
      </c>
      <c r="D431" s="42">
        <v>1234.8</v>
      </c>
      <c r="E431" s="42">
        <v>2200</v>
      </c>
      <c r="F431" s="36">
        <v>2200</v>
      </c>
      <c r="G431" s="64">
        <v>2200</v>
      </c>
      <c r="H431" s="39">
        <v>2200</v>
      </c>
      <c r="I431" s="39">
        <v>2200</v>
      </c>
      <c r="L431" s="40" t="s">
        <v>412</v>
      </c>
      <c r="M431" s="93">
        <v>2060</v>
      </c>
    </row>
    <row r="432" spans="1:13" ht="18.75" customHeight="1">
      <c r="A432" s="34" t="s">
        <v>117</v>
      </c>
      <c r="B432" s="35" t="s">
        <v>412</v>
      </c>
      <c r="C432" s="42">
        <v>2033</v>
      </c>
      <c r="D432" s="42">
        <v>2060</v>
      </c>
      <c r="E432" s="42">
        <v>3200</v>
      </c>
      <c r="F432" s="36">
        <v>3200</v>
      </c>
      <c r="G432" s="64">
        <v>3200</v>
      </c>
      <c r="H432" s="39">
        <v>3200</v>
      </c>
      <c r="I432" s="39">
        <v>3200</v>
      </c>
      <c r="L432" s="40" t="s">
        <v>413</v>
      </c>
      <c r="M432" s="44">
        <v>10925.78</v>
      </c>
    </row>
    <row r="433" spans="1:13" ht="19.5" customHeight="1">
      <c r="A433" s="34" t="s">
        <v>227</v>
      </c>
      <c r="B433" s="35" t="s">
        <v>414</v>
      </c>
      <c r="C433" s="42">
        <v>10783.69</v>
      </c>
      <c r="D433" s="42"/>
      <c r="E433" s="45"/>
      <c r="F433" s="20"/>
      <c r="L433" s="40" t="s">
        <v>415</v>
      </c>
      <c r="M433" s="44">
        <v>339.22</v>
      </c>
    </row>
    <row r="434" spans="1:13">
      <c r="A434" s="34" t="s">
        <v>117</v>
      </c>
      <c r="B434" s="35" t="s">
        <v>415</v>
      </c>
      <c r="C434" s="42">
        <v>6593</v>
      </c>
      <c r="D434" s="42">
        <v>10925.78</v>
      </c>
      <c r="E434" s="42"/>
      <c r="F434" s="36"/>
      <c r="L434" s="40" t="s">
        <v>416</v>
      </c>
      <c r="M434" s="44">
        <v>132.80000000000001</v>
      </c>
    </row>
    <row r="435" spans="1:13">
      <c r="A435" s="34" t="s">
        <v>117</v>
      </c>
      <c r="B435" s="35" t="s">
        <v>416</v>
      </c>
      <c r="C435" s="42">
        <v>132.72</v>
      </c>
      <c r="D435" s="42">
        <v>132.80000000000001</v>
      </c>
      <c r="E435" s="42">
        <v>130</v>
      </c>
      <c r="F435" s="36">
        <v>130</v>
      </c>
      <c r="G435" s="64">
        <v>130</v>
      </c>
      <c r="H435" s="39">
        <v>130</v>
      </c>
      <c r="I435" s="39">
        <v>130</v>
      </c>
      <c r="L435" s="40" t="s">
        <v>417</v>
      </c>
      <c r="M435" s="44">
        <v>747</v>
      </c>
    </row>
    <row r="436" spans="1:13">
      <c r="A436" s="34" t="s">
        <v>204</v>
      </c>
      <c r="B436" s="35" t="s">
        <v>417</v>
      </c>
      <c r="C436" s="42">
        <v>730.4</v>
      </c>
      <c r="D436" s="42">
        <v>747</v>
      </c>
      <c r="E436" s="42">
        <v>790</v>
      </c>
      <c r="F436" s="36">
        <v>790</v>
      </c>
      <c r="G436" s="64">
        <v>790</v>
      </c>
      <c r="H436" s="39">
        <v>790</v>
      </c>
      <c r="I436" s="39">
        <v>790</v>
      </c>
      <c r="L436" s="94" t="s">
        <v>418</v>
      </c>
      <c r="M436" s="46"/>
    </row>
    <row r="437" spans="1:13">
      <c r="A437" s="34" t="s">
        <v>204</v>
      </c>
      <c r="B437" s="35" t="s">
        <v>419</v>
      </c>
      <c r="C437" s="42"/>
      <c r="D437" s="42">
        <v>154.62</v>
      </c>
      <c r="E437" s="42"/>
      <c r="F437" s="36"/>
      <c r="G437" s="64"/>
      <c r="H437" s="39"/>
      <c r="I437" s="39"/>
      <c r="L437" s="94"/>
      <c r="M437" s="46"/>
    </row>
    <row r="438" spans="1:13">
      <c r="A438" s="95" t="s">
        <v>227</v>
      </c>
      <c r="B438" s="96" t="s">
        <v>418</v>
      </c>
      <c r="C438" s="42">
        <v>641.70000000000005</v>
      </c>
      <c r="D438" s="42">
        <v>339.22</v>
      </c>
      <c r="E438" s="45"/>
      <c r="F438" s="20"/>
      <c r="G438" s="64"/>
      <c r="H438" s="39"/>
      <c r="I438" s="39"/>
      <c r="L438" s="40" t="s">
        <v>419</v>
      </c>
      <c r="M438" s="44">
        <v>154.62</v>
      </c>
    </row>
    <row r="439" spans="1:13" ht="17.25" thickBot="1">
      <c r="A439" s="97"/>
      <c r="B439" s="98"/>
      <c r="C439" s="99"/>
      <c r="D439" s="99"/>
      <c r="E439" s="99"/>
      <c r="F439" s="100"/>
      <c r="G439" s="101"/>
      <c r="H439" s="102"/>
      <c r="I439" s="102"/>
      <c r="L439" s="40"/>
      <c r="M439" s="44"/>
    </row>
    <row r="440" spans="1:13" ht="24" customHeight="1" thickTop="1">
      <c r="A440" s="103"/>
      <c r="B440" s="104" t="s">
        <v>420</v>
      </c>
      <c r="C440" s="105">
        <f t="shared" ref="C440:I440" si="23">C116+C180+C185+C188+C193+C198+C201+C205+C217+C219+C224+C233+C237+C243+C266+C273+C277+C284+C289+C292+C331+C346+C382+C386+C395+C399+C424++C405+C428+C326+C409</f>
        <v>4594770.2499999991</v>
      </c>
      <c r="D440" s="105">
        <f t="shared" si="23"/>
        <v>4941154.13</v>
      </c>
      <c r="E440" s="105">
        <f t="shared" si="23"/>
        <v>5169159</v>
      </c>
      <c r="F440" s="106">
        <f t="shared" si="23"/>
        <v>5399172</v>
      </c>
      <c r="G440" s="107">
        <f t="shared" si="23"/>
        <v>5861165</v>
      </c>
      <c r="H440" s="108">
        <f t="shared" si="23"/>
        <v>5838314.5</v>
      </c>
      <c r="I440" s="108">
        <f t="shared" si="23"/>
        <v>5857952.2249999996</v>
      </c>
      <c r="L440" s="32" t="s">
        <v>420</v>
      </c>
      <c r="M440" s="44"/>
    </row>
    <row r="441" spans="1:13" ht="22.5" customHeight="1">
      <c r="A441" s="109"/>
      <c r="B441" s="110"/>
      <c r="C441" s="42"/>
      <c r="D441" s="42"/>
      <c r="E441" s="42"/>
      <c r="F441" s="36"/>
      <c r="G441" s="64"/>
      <c r="H441" s="39"/>
      <c r="I441" s="39"/>
      <c r="L441" s="111"/>
      <c r="M441" s="46"/>
    </row>
    <row r="442" spans="1:13">
      <c r="A442" s="65" t="s">
        <v>421</v>
      </c>
      <c r="B442" s="30"/>
      <c r="C442" s="42"/>
      <c r="D442" s="42"/>
      <c r="E442" s="42"/>
      <c r="F442" s="36"/>
      <c r="G442" s="64"/>
      <c r="H442" s="39"/>
      <c r="I442" s="39"/>
      <c r="L442" s="111" t="s">
        <v>421</v>
      </c>
      <c r="M442" s="44"/>
    </row>
    <row r="443" spans="1:13">
      <c r="A443" s="65"/>
      <c r="B443" s="30"/>
      <c r="C443" s="42"/>
      <c r="D443" s="42"/>
      <c r="E443" s="42"/>
      <c r="F443" s="36"/>
      <c r="G443" s="64"/>
      <c r="H443" s="39"/>
      <c r="I443" s="39"/>
      <c r="L443" s="111"/>
      <c r="M443" s="44"/>
    </row>
    <row r="444" spans="1:13">
      <c r="A444" s="29" t="s">
        <v>422</v>
      </c>
      <c r="B444" s="30" t="s">
        <v>423</v>
      </c>
      <c r="C444" s="45">
        <f>SUM(C445:C446)</f>
        <v>14200</v>
      </c>
      <c r="D444" s="45">
        <f>SUM(D445:D446)</f>
        <v>50009.27</v>
      </c>
      <c r="E444" s="45">
        <f>SUM(E445:E446)</f>
        <v>9000</v>
      </c>
      <c r="F444" s="20">
        <f>SUM(F445:F446)</f>
        <v>0</v>
      </c>
      <c r="G444" s="63">
        <f>SUM(G445:G447)</f>
        <v>228000</v>
      </c>
      <c r="H444" s="23">
        <f>SUM(H445:H447)</f>
        <v>4000</v>
      </c>
      <c r="I444" s="23">
        <f>SUM(I445:I447)</f>
        <v>4000</v>
      </c>
      <c r="L444" s="32"/>
      <c r="M444" s="44"/>
    </row>
    <row r="445" spans="1:13" ht="16.5" customHeight="1">
      <c r="A445" s="34" t="s">
        <v>426</v>
      </c>
      <c r="B445" s="35" t="s">
        <v>424</v>
      </c>
      <c r="C445" s="42">
        <v>4740</v>
      </c>
      <c r="D445" s="42">
        <v>50009.27</v>
      </c>
      <c r="E445" s="42"/>
      <c r="F445" s="36"/>
      <c r="G445" s="64"/>
      <c r="H445" s="39"/>
      <c r="I445" s="39"/>
      <c r="L445" s="32" t="s">
        <v>423</v>
      </c>
      <c r="M445" s="44"/>
    </row>
    <row r="446" spans="1:13" ht="18.75" customHeight="1">
      <c r="A446" s="34" t="s">
        <v>426</v>
      </c>
      <c r="B446" s="35" t="s">
        <v>425</v>
      </c>
      <c r="C446" s="42">
        <v>9460</v>
      </c>
      <c r="D446" s="42"/>
      <c r="E446" s="42">
        <v>9000</v>
      </c>
      <c r="F446" s="36">
        <v>0</v>
      </c>
      <c r="G446" s="64">
        <v>2000</v>
      </c>
      <c r="H446" s="39">
        <v>4000</v>
      </c>
      <c r="I446" s="39">
        <v>4000</v>
      </c>
      <c r="L446" s="40" t="s">
        <v>424</v>
      </c>
      <c r="M446" s="46">
        <v>50009.27</v>
      </c>
    </row>
    <row r="447" spans="1:13" ht="15.75" customHeight="1">
      <c r="A447" s="34" t="s">
        <v>426</v>
      </c>
      <c r="B447" s="35" t="s">
        <v>427</v>
      </c>
      <c r="C447" s="42"/>
      <c r="D447" s="42"/>
      <c r="E447" s="42"/>
      <c r="F447" s="36"/>
      <c r="G447" s="64">
        <v>226000</v>
      </c>
      <c r="H447" s="39"/>
      <c r="I447" s="39"/>
      <c r="L447" s="40" t="s">
        <v>425</v>
      </c>
      <c r="M447" s="44">
        <v>50009.27</v>
      </c>
    </row>
    <row r="448" spans="1:13">
      <c r="A448" s="112"/>
      <c r="B448" s="35"/>
      <c r="C448" s="45"/>
      <c r="D448" s="45"/>
      <c r="E448" s="42"/>
      <c r="F448" s="36"/>
      <c r="G448" s="64"/>
      <c r="H448" s="39"/>
      <c r="I448" s="39"/>
      <c r="L448" s="40"/>
      <c r="M448" s="44"/>
    </row>
    <row r="449" spans="1:13">
      <c r="A449" s="112" t="s">
        <v>428</v>
      </c>
      <c r="B449" s="30" t="s">
        <v>200</v>
      </c>
      <c r="C449" s="45">
        <f t="shared" ref="C449:I449" si="24">SUM(C450:C452)</f>
        <v>21155</v>
      </c>
      <c r="D449" s="45">
        <f t="shared" si="24"/>
        <v>2841.6</v>
      </c>
      <c r="E449" s="45">
        <f t="shared" si="24"/>
        <v>0</v>
      </c>
      <c r="F449" s="20">
        <f t="shared" si="24"/>
        <v>0</v>
      </c>
      <c r="G449" s="63">
        <f t="shared" si="24"/>
        <v>0</v>
      </c>
      <c r="H449" s="23">
        <f t="shared" si="24"/>
        <v>0</v>
      </c>
      <c r="I449" s="23">
        <f t="shared" si="24"/>
        <v>0</v>
      </c>
      <c r="L449" s="32"/>
      <c r="M449" s="44"/>
    </row>
    <row r="450" spans="1:13" ht="18.75" customHeight="1">
      <c r="A450" s="34" t="s">
        <v>426</v>
      </c>
      <c r="B450" s="35" t="s">
        <v>429</v>
      </c>
      <c r="C450" s="42">
        <v>5000</v>
      </c>
      <c r="D450" s="42">
        <v>2841.6</v>
      </c>
      <c r="E450" s="52"/>
      <c r="F450" s="27"/>
      <c r="G450" s="64"/>
      <c r="H450" s="39"/>
      <c r="I450" s="39"/>
      <c r="L450" s="40"/>
      <c r="M450" s="46"/>
    </row>
    <row r="451" spans="1:13">
      <c r="A451" s="34" t="s">
        <v>426</v>
      </c>
      <c r="B451" s="52" t="s">
        <v>430</v>
      </c>
      <c r="C451" s="42">
        <v>11755</v>
      </c>
      <c r="D451" s="42"/>
      <c r="E451" s="52"/>
      <c r="F451" s="27"/>
      <c r="L451" s="53"/>
      <c r="M451" s="44"/>
    </row>
    <row r="452" spans="1:13">
      <c r="A452" s="34" t="s">
        <v>426</v>
      </c>
      <c r="B452" s="52" t="s">
        <v>431</v>
      </c>
      <c r="C452" s="42">
        <v>4400</v>
      </c>
      <c r="D452" s="42"/>
      <c r="E452" s="52"/>
      <c r="F452" s="27"/>
      <c r="L452" s="53"/>
      <c r="M452" s="44"/>
    </row>
    <row r="453" spans="1:13">
      <c r="A453" s="34"/>
      <c r="B453" s="52"/>
      <c r="C453" s="42"/>
      <c r="D453" s="42"/>
      <c r="E453" s="52"/>
      <c r="F453" s="27"/>
      <c r="L453" s="53"/>
      <c r="M453" s="44"/>
    </row>
    <row r="454" spans="1:13">
      <c r="A454" s="113" t="s">
        <v>432</v>
      </c>
      <c r="B454" s="109" t="s">
        <v>209</v>
      </c>
      <c r="C454" s="42"/>
      <c r="D454" s="45">
        <f>SUM(D455:D456)</f>
        <v>7200</v>
      </c>
      <c r="E454" s="52"/>
      <c r="F454" s="31">
        <f>SUM(F455)</f>
        <v>0</v>
      </c>
      <c r="G454" s="63">
        <f>SUM(G455)</f>
        <v>0</v>
      </c>
      <c r="H454" s="23">
        <f>SUM(H455)</f>
        <v>0</v>
      </c>
      <c r="I454" s="23">
        <f>SUM(I455)</f>
        <v>0</v>
      </c>
      <c r="L454" s="114"/>
      <c r="M454" s="44"/>
    </row>
    <row r="455" spans="1:13">
      <c r="A455" s="34" t="s">
        <v>426</v>
      </c>
      <c r="B455" s="52" t="s">
        <v>433</v>
      </c>
      <c r="C455" s="42"/>
      <c r="D455" s="42">
        <v>7200</v>
      </c>
      <c r="E455" s="65"/>
      <c r="F455" s="31"/>
      <c r="G455" s="64"/>
      <c r="H455" s="39"/>
      <c r="I455" s="39"/>
      <c r="L455" s="53"/>
      <c r="M455" s="46"/>
    </row>
    <row r="456" spans="1:13">
      <c r="A456" s="34"/>
      <c r="B456" s="52"/>
      <c r="C456" s="42"/>
      <c r="D456" s="42"/>
      <c r="E456" s="65"/>
      <c r="F456" s="31"/>
      <c r="G456" s="64"/>
      <c r="H456" s="39"/>
      <c r="I456" s="39"/>
      <c r="L456" s="53"/>
      <c r="M456" s="44"/>
    </row>
    <row r="457" spans="1:13">
      <c r="A457" s="115" t="s">
        <v>434</v>
      </c>
      <c r="B457" s="30" t="s">
        <v>435</v>
      </c>
      <c r="C457" s="45">
        <f t="shared" ref="C457:I457" si="25">SUM(C458:C484)</f>
        <v>133234.40999999997</v>
      </c>
      <c r="D457" s="45">
        <f t="shared" si="25"/>
        <v>394816.13000000006</v>
      </c>
      <c r="E457" s="65">
        <f t="shared" si="25"/>
        <v>400000</v>
      </c>
      <c r="F457" s="31">
        <f t="shared" si="25"/>
        <v>129500</v>
      </c>
      <c r="G457" s="21">
        <f t="shared" si="25"/>
        <v>603539</v>
      </c>
      <c r="H457" s="22">
        <f t="shared" si="25"/>
        <v>450000</v>
      </c>
      <c r="I457" s="22">
        <f t="shared" si="25"/>
        <v>250000</v>
      </c>
      <c r="L457" s="32"/>
      <c r="M457" s="44"/>
    </row>
    <row r="458" spans="1:13" ht="19.5" customHeight="1">
      <c r="A458" s="72" t="s">
        <v>426</v>
      </c>
      <c r="B458" s="35" t="s">
        <v>436</v>
      </c>
      <c r="C458" s="116"/>
      <c r="D458" s="116">
        <v>13643.98</v>
      </c>
      <c r="E458" s="52">
        <v>200000</v>
      </c>
      <c r="F458" s="31">
        <v>1000</v>
      </c>
      <c r="G458" s="64">
        <v>300000</v>
      </c>
      <c r="H458" s="39">
        <v>200000</v>
      </c>
      <c r="I458" s="39">
        <v>0</v>
      </c>
      <c r="L458" s="40"/>
      <c r="M458" s="44"/>
    </row>
    <row r="459" spans="1:13" ht="19.5" customHeight="1">
      <c r="A459" s="72" t="s">
        <v>426</v>
      </c>
      <c r="B459" s="35" t="s">
        <v>437</v>
      </c>
      <c r="C459" s="116"/>
      <c r="D459" s="116"/>
      <c r="E459" s="52"/>
      <c r="F459" s="31"/>
      <c r="G459" s="64">
        <v>170000</v>
      </c>
      <c r="H459" s="39"/>
      <c r="I459" s="39"/>
      <c r="L459" s="40"/>
      <c r="M459" s="44"/>
    </row>
    <row r="460" spans="1:13" ht="19.5" customHeight="1">
      <c r="A460" s="72" t="s">
        <v>426</v>
      </c>
      <c r="B460" s="35" t="s">
        <v>438</v>
      </c>
      <c r="C460" s="116"/>
      <c r="D460" s="116"/>
      <c r="E460" s="52"/>
      <c r="F460" s="31"/>
      <c r="G460" s="64">
        <v>30000</v>
      </c>
      <c r="H460" s="39"/>
      <c r="I460" s="39"/>
      <c r="L460" s="40"/>
      <c r="M460" s="44"/>
    </row>
    <row r="461" spans="1:13" ht="16.5" customHeight="1">
      <c r="A461" s="72" t="s">
        <v>426</v>
      </c>
      <c r="B461" s="35" t="s">
        <v>439</v>
      </c>
      <c r="C461" s="116"/>
      <c r="D461" s="116"/>
      <c r="E461" s="52">
        <v>140000</v>
      </c>
      <c r="F461" s="27">
        <v>0</v>
      </c>
      <c r="G461" s="64"/>
      <c r="H461" s="39">
        <v>250000</v>
      </c>
      <c r="I461" s="39">
        <v>250000</v>
      </c>
      <c r="L461" s="40"/>
      <c r="M461" s="44"/>
    </row>
    <row r="462" spans="1:13" ht="16.5" customHeight="1">
      <c r="A462" s="72" t="s">
        <v>426</v>
      </c>
      <c r="B462" s="35" t="s">
        <v>440</v>
      </c>
      <c r="C462" s="116"/>
      <c r="D462" s="116"/>
      <c r="E462" s="52"/>
      <c r="F462" s="27">
        <v>27000</v>
      </c>
      <c r="G462" s="64">
        <v>3000</v>
      </c>
      <c r="H462" s="39"/>
      <c r="I462" s="39"/>
      <c r="L462" s="40"/>
      <c r="M462" s="44"/>
    </row>
    <row r="463" spans="1:13" ht="16.5" customHeight="1">
      <c r="A463" s="72" t="s">
        <v>426</v>
      </c>
      <c r="B463" s="35" t="s">
        <v>441</v>
      </c>
      <c r="C463" s="116"/>
      <c r="D463" s="116"/>
      <c r="E463" s="52"/>
      <c r="F463" s="27">
        <v>19800</v>
      </c>
      <c r="G463" s="64"/>
      <c r="H463" s="39"/>
      <c r="I463" s="39"/>
      <c r="L463" s="40"/>
      <c r="M463" s="44"/>
    </row>
    <row r="464" spans="1:13" ht="17.25" customHeight="1">
      <c r="A464" s="72" t="s">
        <v>426</v>
      </c>
      <c r="B464" s="35" t="s">
        <v>442</v>
      </c>
      <c r="C464" s="116"/>
      <c r="D464" s="116">
        <v>98148.53</v>
      </c>
      <c r="E464" s="52"/>
      <c r="F464" s="27"/>
      <c r="G464" s="64"/>
      <c r="H464" s="39"/>
      <c r="I464" s="39"/>
      <c r="L464" s="40"/>
      <c r="M464" s="44"/>
    </row>
    <row r="465" spans="1:13" ht="17.25" customHeight="1">
      <c r="A465" s="72" t="s">
        <v>426</v>
      </c>
      <c r="B465" s="35" t="s">
        <v>443</v>
      </c>
      <c r="C465" s="116">
        <v>34422.92</v>
      </c>
      <c r="D465" s="116"/>
      <c r="E465" s="52"/>
      <c r="F465" s="27"/>
      <c r="G465" s="64"/>
      <c r="H465" s="39"/>
      <c r="I465" s="39"/>
      <c r="L465" s="40"/>
      <c r="M465" s="44"/>
    </row>
    <row r="466" spans="1:13" ht="17.25" customHeight="1">
      <c r="A466" s="72" t="s">
        <v>426</v>
      </c>
      <c r="B466" s="35" t="s">
        <v>444</v>
      </c>
      <c r="C466" s="116">
        <v>35777.14</v>
      </c>
      <c r="D466" s="116"/>
      <c r="E466" s="52"/>
      <c r="F466" s="27"/>
      <c r="G466" s="64"/>
      <c r="H466" s="39"/>
      <c r="I466" s="39"/>
      <c r="L466" s="40"/>
      <c r="M466" s="44"/>
    </row>
    <row r="467" spans="1:13" ht="17.25" customHeight="1">
      <c r="A467" s="72" t="s">
        <v>426</v>
      </c>
      <c r="B467" s="35" t="s">
        <v>445</v>
      </c>
      <c r="C467" s="116">
        <v>35942</v>
      </c>
      <c r="D467" s="116"/>
      <c r="E467" s="52"/>
      <c r="F467" s="27"/>
      <c r="G467" s="64"/>
      <c r="H467" s="39"/>
      <c r="I467" s="39"/>
      <c r="L467" s="40"/>
      <c r="M467" s="44"/>
    </row>
    <row r="468" spans="1:13" ht="16.5" customHeight="1">
      <c r="A468" s="72" t="s">
        <v>426</v>
      </c>
      <c r="B468" s="35" t="s">
        <v>446</v>
      </c>
      <c r="C468" s="116"/>
      <c r="D468" s="116">
        <v>11466.86</v>
      </c>
      <c r="E468" s="52"/>
      <c r="F468" s="27"/>
      <c r="G468" s="64"/>
      <c r="H468" s="39"/>
      <c r="I468" s="39"/>
      <c r="L468" s="40"/>
      <c r="M468" s="44"/>
    </row>
    <row r="469" spans="1:13" ht="15.75" customHeight="1">
      <c r="A469" s="72" t="s">
        <v>426</v>
      </c>
      <c r="B469" s="35" t="s">
        <v>447</v>
      </c>
      <c r="C469" s="116"/>
      <c r="D469" s="116"/>
      <c r="F469" s="27"/>
      <c r="G469" s="64"/>
      <c r="H469" s="39"/>
      <c r="I469" s="39"/>
      <c r="L469" s="40"/>
      <c r="M469" s="44"/>
    </row>
    <row r="470" spans="1:13" ht="16.5" customHeight="1">
      <c r="A470" s="34" t="s">
        <v>426</v>
      </c>
      <c r="B470" s="35" t="s">
        <v>448</v>
      </c>
      <c r="C470" s="42"/>
      <c r="D470" s="42">
        <v>59442.559999999998</v>
      </c>
      <c r="E470" s="52"/>
      <c r="F470" s="27"/>
      <c r="G470" s="64"/>
      <c r="H470" s="39"/>
      <c r="I470" s="39"/>
      <c r="L470" s="40"/>
      <c r="M470" s="44"/>
    </row>
    <row r="471" spans="1:13" ht="16.5" customHeight="1">
      <c r="A471" s="117" t="s">
        <v>426</v>
      </c>
      <c r="B471" s="122" t="s">
        <v>449</v>
      </c>
      <c r="C471" s="42"/>
      <c r="D471" s="42"/>
      <c r="E471" s="52"/>
      <c r="F471" s="27">
        <v>0</v>
      </c>
      <c r="G471" s="64">
        <v>50239</v>
      </c>
      <c r="H471" s="39"/>
      <c r="I471" s="39"/>
      <c r="L471" s="61"/>
      <c r="M471" s="44"/>
    </row>
    <row r="472" spans="1:13" ht="16.5" customHeight="1">
      <c r="A472" s="62" t="s">
        <v>426</v>
      </c>
      <c r="B472" s="122" t="s">
        <v>450</v>
      </c>
      <c r="C472" s="42"/>
      <c r="D472" s="42"/>
      <c r="E472" s="52"/>
      <c r="F472" s="27">
        <v>0</v>
      </c>
      <c r="G472" s="64">
        <v>50300</v>
      </c>
      <c r="H472" s="39"/>
      <c r="I472" s="39"/>
      <c r="L472" s="61"/>
      <c r="M472" s="44"/>
    </row>
    <row r="473" spans="1:13" ht="17.25" customHeight="1">
      <c r="A473" s="34" t="s">
        <v>426</v>
      </c>
      <c r="B473" s="35" t="s">
        <v>451</v>
      </c>
      <c r="C473" s="42">
        <v>4865.54</v>
      </c>
      <c r="D473" s="42">
        <v>42004.07</v>
      </c>
      <c r="E473" s="52"/>
      <c r="F473" s="27"/>
      <c r="G473" s="64"/>
      <c r="H473" s="39"/>
      <c r="I473" s="39"/>
      <c r="L473" s="40"/>
      <c r="M473" s="44"/>
    </row>
    <row r="474" spans="1:13" ht="18" customHeight="1">
      <c r="A474" s="34" t="s">
        <v>426</v>
      </c>
      <c r="B474" s="35" t="s">
        <v>452</v>
      </c>
      <c r="C474" s="42">
        <v>16432.62</v>
      </c>
      <c r="D474" s="42">
        <v>44647.12</v>
      </c>
      <c r="E474" s="52"/>
      <c r="F474" s="27"/>
      <c r="G474" s="64"/>
      <c r="H474" s="39"/>
      <c r="I474" s="39"/>
      <c r="L474" s="40"/>
      <c r="M474" s="44"/>
    </row>
    <row r="475" spans="1:13" ht="16.5" customHeight="1">
      <c r="A475" s="34" t="s">
        <v>426</v>
      </c>
      <c r="B475" s="35" t="s">
        <v>453</v>
      </c>
      <c r="C475" s="42">
        <v>5794.19</v>
      </c>
      <c r="D475" s="42"/>
      <c r="E475" s="52"/>
      <c r="F475" s="27"/>
      <c r="G475" s="64"/>
      <c r="H475" s="39"/>
      <c r="I475" s="39"/>
      <c r="L475" s="40"/>
      <c r="M475" s="44"/>
    </row>
    <row r="476" spans="1:13" ht="20.25" customHeight="1">
      <c r="A476" s="34" t="s">
        <v>426</v>
      </c>
      <c r="B476" s="35" t="s">
        <v>454</v>
      </c>
      <c r="C476" s="42"/>
      <c r="D476" s="42">
        <v>37523.53</v>
      </c>
      <c r="E476" s="52"/>
      <c r="F476" s="27"/>
      <c r="G476" s="64"/>
      <c r="H476" s="39"/>
      <c r="I476" s="39"/>
      <c r="L476" s="40"/>
      <c r="M476" s="44"/>
    </row>
    <row r="477" spans="1:13" ht="19.5" customHeight="1">
      <c r="A477" s="34" t="s">
        <v>426</v>
      </c>
      <c r="B477" s="35" t="s">
        <v>455</v>
      </c>
      <c r="C477" s="42"/>
      <c r="D477" s="42">
        <v>15546.34</v>
      </c>
      <c r="E477" s="52"/>
      <c r="F477" s="27"/>
      <c r="G477" s="64"/>
      <c r="H477" s="39"/>
      <c r="I477" s="39"/>
      <c r="L477" s="40"/>
      <c r="M477" s="44"/>
    </row>
    <row r="478" spans="1:13" ht="16.5" customHeight="1">
      <c r="A478" s="34" t="s">
        <v>426</v>
      </c>
      <c r="B478" s="35" t="s">
        <v>456</v>
      </c>
      <c r="C478" s="42"/>
      <c r="D478" s="42">
        <v>2919</v>
      </c>
      <c r="E478" s="52"/>
      <c r="F478" s="27"/>
      <c r="G478" s="64"/>
      <c r="H478" s="39"/>
      <c r="I478" s="39"/>
      <c r="L478" s="40"/>
      <c r="M478" s="44"/>
    </row>
    <row r="479" spans="1:13" ht="15.75" customHeight="1">
      <c r="A479" s="34"/>
      <c r="B479" s="35" t="s">
        <v>457</v>
      </c>
      <c r="C479" s="42"/>
      <c r="D479" s="42"/>
      <c r="E479" s="65"/>
      <c r="F479" s="31"/>
      <c r="G479" s="64"/>
      <c r="H479" s="39"/>
      <c r="I479" s="39"/>
      <c r="L479" s="40"/>
      <c r="M479" s="44"/>
    </row>
    <row r="480" spans="1:13">
      <c r="A480" s="34" t="s">
        <v>426</v>
      </c>
      <c r="B480" s="52" t="s">
        <v>456</v>
      </c>
      <c r="C480" s="42"/>
      <c r="D480" s="42">
        <v>3530</v>
      </c>
      <c r="E480" s="52"/>
      <c r="F480" s="27"/>
      <c r="G480" s="63"/>
      <c r="H480" s="23"/>
      <c r="I480" s="23"/>
      <c r="L480" s="53"/>
      <c r="M480" s="44"/>
    </row>
    <row r="481" spans="1:13">
      <c r="A481" s="34"/>
      <c r="B481" s="52" t="s">
        <v>458</v>
      </c>
      <c r="C481" s="42"/>
      <c r="D481" s="42"/>
      <c r="E481" s="52"/>
      <c r="F481" s="27"/>
      <c r="G481" s="64"/>
      <c r="H481" s="39"/>
      <c r="I481" s="39"/>
      <c r="L481" s="53"/>
      <c r="M481" s="44"/>
    </row>
    <row r="482" spans="1:13">
      <c r="A482" s="34" t="s">
        <v>426</v>
      </c>
      <c r="B482" s="52" t="s">
        <v>459</v>
      </c>
      <c r="C482" s="42"/>
      <c r="D482" s="42">
        <v>56333.82</v>
      </c>
      <c r="E482" s="52">
        <v>60000</v>
      </c>
      <c r="F482" s="27">
        <v>81700</v>
      </c>
      <c r="G482" s="64"/>
      <c r="H482" s="39"/>
      <c r="I482" s="39"/>
      <c r="L482" s="53"/>
      <c r="M482" s="46"/>
    </row>
    <row r="483" spans="1:13">
      <c r="A483" s="34" t="s">
        <v>426</v>
      </c>
      <c r="B483" s="52" t="s">
        <v>460</v>
      </c>
      <c r="C483" s="42"/>
      <c r="D483" s="42">
        <v>9610.32</v>
      </c>
      <c r="E483" s="52"/>
      <c r="F483" s="27"/>
      <c r="G483" s="63"/>
      <c r="H483" s="39"/>
      <c r="I483" s="39"/>
      <c r="L483" s="53"/>
      <c r="M483" s="44"/>
    </row>
    <row r="484" spans="1:13">
      <c r="A484" s="34"/>
      <c r="B484" s="52" t="s">
        <v>461</v>
      </c>
      <c r="C484" s="42"/>
      <c r="D484" s="42"/>
      <c r="E484" s="52"/>
      <c r="F484" s="27"/>
      <c r="G484" s="64"/>
      <c r="H484" s="39"/>
      <c r="I484" s="39"/>
      <c r="L484" s="53"/>
      <c r="M484" s="44"/>
    </row>
    <row r="485" spans="1:13">
      <c r="A485" s="34"/>
      <c r="B485" s="52"/>
      <c r="C485" s="42"/>
      <c r="D485" s="42"/>
      <c r="E485" s="52"/>
      <c r="F485" s="27"/>
      <c r="G485" s="64"/>
      <c r="H485" s="39"/>
      <c r="I485" s="39"/>
      <c r="L485" s="53"/>
      <c r="M485" s="44"/>
    </row>
    <row r="486" spans="1:13">
      <c r="A486" s="115" t="s">
        <v>229</v>
      </c>
      <c r="B486" s="65" t="s">
        <v>462</v>
      </c>
      <c r="C486" s="42">
        <f>SUM(C487)</f>
        <v>0</v>
      </c>
      <c r="D486" s="42"/>
      <c r="E486" s="52"/>
      <c r="F486" s="31">
        <f>SUM(F487)</f>
        <v>5000</v>
      </c>
      <c r="G486" s="63">
        <f>SUM(G487)</f>
        <v>0</v>
      </c>
      <c r="H486" s="23">
        <f>SUM(H487)</f>
        <v>0</v>
      </c>
      <c r="I486" s="23">
        <f>SUM(I487)</f>
        <v>0</v>
      </c>
      <c r="L486" s="118"/>
      <c r="M486" s="44"/>
    </row>
    <row r="487" spans="1:13">
      <c r="A487" s="34" t="s">
        <v>426</v>
      </c>
      <c r="B487" s="52" t="s">
        <v>463</v>
      </c>
      <c r="C487" s="42"/>
      <c r="D487" s="42"/>
      <c r="E487" s="52"/>
      <c r="F487" s="27">
        <v>5000</v>
      </c>
      <c r="G487" s="64"/>
      <c r="H487" s="39"/>
      <c r="I487" s="39"/>
      <c r="L487" s="53"/>
      <c r="M487" s="44"/>
    </row>
    <row r="488" spans="1:13">
      <c r="A488" s="34"/>
      <c r="B488" s="35"/>
      <c r="C488" s="45"/>
      <c r="D488" s="45"/>
      <c r="E488" s="52"/>
      <c r="F488" s="27"/>
      <c r="G488" s="64"/>
      <c r="H488" s="39"/>
      <c r="I488" s="39"/>
      <c r="L488" s="40"/>
      <c r="M488" s="44"/>
    </row>
    <row r="489" spans="1:13">
      <c r="A489" s="29" t="s">
        <v>235</v>
      </c>
      <c r="B489" s="30" t="s">
        <v>236</v>
      </c>
      <c r="C489" s="45">
        <f>SUM(C490:C519)</f>
        <v>15832.84</v>
      </c>
      <c r="D489" s="45">
        <f>SUM(D490:D519)</f>
        <v>40619.71</v>
      </c>
      <c r="E489" s="65">
        <f>SUM(E490:E523)</f>
        <v>287572</v>
      </c>
      <c r="F489" s="31">
        <f>SUM(F490:F523)</f>
        <v>222606</v>
      </c>
      <c r="G489" s="63">
        <f>SUM(G490:G526)</f>
        <v>132466</v>
      </c>
      <c r="H489" s="23">
        <f>SUM(H490:H525)</f>
        <v>40000</v>
      </c>
      <c r="I489" s="23">
        <f>SUM(I490:I525)</f>
        <v>80000</v>
      </c>
      <c r="L489" s="32"/>
      <c r="M489" s="44"/>
    </row>
    <row r="490" spans="1:13" ht="20.25" customHeight="1">
      <c r="A490" s="34" t="s">
        <v>464</v>
      </c>
      <c r="B490" s="35" t="s">
        <v>465</v>
      </c>
      <c r="C490" s="42"/>
      <c r="D490" s="42"/>
      <c r="E490" s="52">
        <v>95906</v>
      </c>
      <c r="F490" s="27">
        <v>95906</v>
      </c>
      <c r="G490" s="64"/>
      <c r="H490" s="39"/>
      <c r="I490" s="39"/>
      <c r="L490" s="40"/>
      <c r="M490" s="44"/>
    </row>
    <row r="491" spans="1:13" ht="17.25" customHeight="1">
      <c r="A491" s="34" t="s">
        <v>426</v>
      </c>
      <c r="B491" s="35" t="s">
        <v>466</v>
      </c>
      <c r="C491" s="36">
        <v>2043.29</v>
      </c>
      <c r="D491" s="36">
        <v>7200</v>
      </c>
      <c r="E491" s="52">
        <v>12000</v>
      </c>
      <c r="F491" s="27">
        <v>7000</v>
      </c>
      <c r="G491" s="63"/>
      <c r="H491" s="23">
        <f>SUM(H496)</f>
        <v>0</v>
      </c>
      <c r="I491" s="23">
        <f>SUM(I496)</f>
        <v>0</v>
      </c>
      <c r="L491" s="40"/>
      <c r="M491" s="44"/>
    </row>
    <row r="492" spans="1:13" ht="17.25" customHeight="1">
      <c r="A492" s="34" t="s">
        <v>426</v>
      </c>
      <c r="B492" s="35" t="s">
        <v>467</v>
      </c>
      <c r="C492" s="36"/>
      <c r="D492" s="36"/>
      <c r="E492" s="52"/>
      <c r="F492" s="27">
        <v>5700</v>
      </c>
      <c r="G492" s="63"/>
      <c r="H492" s="23"/>
      <c r="I492" s="23"/>
      <c r="L492" s="40"/>
      <c r="M492" s="44"/>
    </row>
    <row r="493" spans="1:13" ht="18.75" customHeight="1">
      <c r="A493" s="34" t="s">
        <v>426</v>
      </c>
      <c r="B493" s="35" t="s">
        <v>468</v>
      </c>
      <c r="C493" s="42"/>
      <c r="D493" s="42"/>
      <c r="E493" s="52">
        <v>45000</v>
      </c>
      <c r="F493" s="27">
        <v>90000</v>
      </c>
      <c r="G493" s="64"/>
      <c r="H493" s="39"/>
      <c r="I493" s="39"/>
      <c r="L493" s="40"/>
      <c r="M493" s="44"/>
    </row>
    <row r="494" spans="1:13" ht="18.75" customHeight="1">
      <c r="A494" s="34" t="s">
        <v>426</v>
      </c>
      <c r="B494" s="35" t="s">
        <v>469</v>
      </c>
      <c r="C494" s="42"/>
      <c r="D494" s="42"/>
      <c r="E494" s="52"/>
      <c r="F494" s="27">
        <v>4000</v>
      </c>
      <c r="G494" s="64"/>
      <c r="H494" s="39"/>
      <c r="I494" s="39"/>
      <c r="L494" s="40"/>
      <c r="M494" s="44"/>
    </row>
    <row r="495" spans="1:13" ht="15.75" customHeight="1">
      <c r="A495" s="34" t="s">
        <v>426</v>
      </c>
      <c r="B495" s="35" t="s">
        <v>470</v>
      </c>
      <c r="C495" s="42"/>
      <c r="D495" s="42"/>
      <c r="E495" s="52"/>
      <c r="F495" s="27"/>
      <c r="G495" s="64"/>
      <c r="H495" s="39"/>
      <c r="I495" s="39"/>
      <c r="L495" s="40"/>
      <c r="M495" s="44"/>
    </row>
    <row r="496" spans="1:13" ht="18" customHeight="1">
      <c r="A496" s="34" t="s">
        <v>426</v>
      </c>
      <c r="B496" s="35" t="s">
        <v>471</v>
      </c>
      <c r="C496" s="42"/>
      <c r="D496" s="42">
        <v>20534.98</v>
      </c>
      <c r="E496" s="52">
        <v>9966</v>
      </c>
      <c r="F496" s="27">
        <v>0</v>
      </c>
      <c r="G496" s="64">
        <v>9966</v>
      </c>
      <c r="H496" s="39">
        <v>0</v>
      </c>
      <c r="I496" s="39">
        <v>0</v>
      </c>
      <c r="L496" s="40"/>
      <c r="M496" s="44"/>
    </row>
    <row r="497" spans="1:13" ht="16.5" customHeight="1">
      <c r="A497" s="34" t="s">
        <v>426</v>
      </c>
      <c r="B497" s="35" t="s">
        <v>472</v>
      </c>
      <c r="C497" s="42"/>
      <c r="D497" s="42"/>
      <c r="E497" s="52">
        <v>20000</v>
      </c>
      <c r="F497" s="27">
        <v>7000</v>
      </c>
      <c r="G497" s="64">
        <v>10000</v>
      </c>
      <c r="H497" s="39">
        <v>0</v>
      </c>
      <c r="I497" s="39">
        <v>0</v>
      </c>
      <c r="L497" s="40"/>
      <c r="M497" s="44"/>
    </row>
    <row r="498" spans="1:13" ht="18" customHeight="1">
      <c r="A498" s="34" t="s">
        <v>426</v>
      </c>
      <c r="B498" s="35" t="s">
        <v>473</v>
      </c>
      <c r="C498" s="42">
        <v>570</v>
      </c>
      <c r="D498" s="42"/>
      <c r="E498" s="52"/>
      <c r="F498" s="27"/>
      <c r="G498" s="64"/>
      <c r="H498" s="39"/>
      <c r="I498" s="39"/>
      <c r="L498" s="40"/>
      <c r="M498" s="44"/>
    </row>
    <row r="499" spans="1:13" ht="19.5" customHeight="1">
      <c r="A499" s="34" t="s">
        <v>426</v>
      </c>
      <c r="B499" s="35" t="s">
        <v>474</v>
      </c>
      <c r="C499" s="36">
        <v>3119.55</v>
      </c>
      <c r="D499" s="36"/>
      <c r="E499" s="52"/>
      <c r="F499" s="27"/>
      <c r="G499" s="64"/>
      <c r="H499" s="39"/>
      <c r="I499" s="39"/>
      <c r="L499" s="40"/>
      <c r="M499" s="44"/>
    </row>
    <row r="500" spans="1:13" ht="18" customHeight="1">
      <c r="A500" s="34" t="s">
        <v>426</v>
      </c>
      <c r="B500" s="35" t="s">
        <v>475</v>
      </c>
      <c r="C500" s="42">
        <v>550</v>
      </c>
      <c r="D500" s="42"/>
      <c r="E500" s="52"/>
      <c r="F500" s="27"/>
      <c r="G500" s="64"/>
      <c r="H500" s="39"/>
      <c r="I500" s="39"/>
      <c r="L500" s="40"/>
      <c r="M500" s="44"/>
    </row>
    <row r="501" spans="1:13">
      <c r="A501" s="34" t="s">
        <v>426</v>
      </c>
      <c r="B501" s="35" t="s">
        <v>476</v>
      </c>
      <c r="C501" s="116"/>
      <c r="D501" s="116"/>
      <c r="E501" s="52"/>
      <c r="F501" s="27"/>
      <c r="G501" s="64"/>
      <c r="H501" s="39"/>
      <c r="I501" s="39"/>
      <c r="L501" s="40"/>
      <c r="M501" s="44"/>
    </row>
    <row r="502" spans="1:13" ht="19.5" customHeight="1">
      <c r="A502" s="34" t="s">
        <v>426</v>
      </c>
      <c r="B502" s="35" t="s">
        <v>477</v>
      </c>
      <c r="C502" s="116"/>
      <c r="D502" s="116"/>
      <c r="E502" s="52">
        <v>25000</v>
      </c>
      <c r="F502" s="27">
        <v>0</v>
      </c>
      <c r="G502" s="64"/>
      <c r="H502" s="39"/>
      <c r="I502" s="39"/>
      <c r="L502" s="40"/>
      <c r="M502" s="44"/>
    </row>
    <row r="503" spans="1:13" ht="18" customHeight="1">
      <c r="A503" s="34" t="s">
        <v>426</v>
      </c>
      <c r="B503" s="35" t="s">
        <v>478</v>
      </c>
      <c r="C503" s="119"/>
      <c r="D503" s="119"/>
      <c r="E503" s="52">
        <v>20000</v>
      </c>
      <c r="F503" s="27">
        <v>0</v>
      </c>
      <c r="G503" s="64"/>
      <c r="H503" s="39"/>
      <c r="I503" s="39"/>
      <c r="L503" s="40"/>
      <c r="M503" s="44"/>
    </row>
    <row r="504" spans="1:13" ht="18" customHeight="1">
      <c r="A504" s="34" t="s">
        <v>426</v>
      </c>
      <c r="B504" s="35" t="s">
        <v>479</v>
      </c>
      <c r="C504" s="119">
        <v>4800</v>
      </c>
      <c r="D504" s="119"/>
      <c r="E504" s="52"/>
      <c r="F504" s="27"/>
      <c r="G504" s="64"/>
      <c r="H504" s="39"/>
      <c r="I504" s="39"/>
      <c r="L504" s="40"/>
      <c r="M504" s="44"/>
    </row>
    <row r="505" spans="1:13" ht="16.5" customHeight="1">
      <c r="A505" s="34" t="s">
        <v>426</v>
      </c>
      <c r="B505" s="35" t="s">
        <v>480</v>
      </c>
      <c r="C505" s="116">
        <v>750</v>
      </c>
      <c r="D505" s="116"/>
      <c r="E505" s="52"/>
      <c r="F505" s="27"/>
      <c r="G505" s="64"/>
      <c r="H505" s="39"/>
      <c r="I505" s="39"/>
      <c r="L505" s="40"/>
      <c r="M505" s="44"/>
    </row>
    <row r="506" spans="1:13" ht="19.5" customHeight="1">
      <c r="A506" s="34" t="s">
        <v>426</v>
      </c>
      <c r="B506" s="35" t="s">
        <v>481</v>
      </c>
      <c r="C506" s="116"/>
      <c r="D506" s="116"/>
      <c r="E506" s="52"/>
      <c r="F506" s="27"/>
      <c r="G506" s="64"/>
      <c r="H506" s="39"/>
      <c r="I506" s="39"/>
      <c r="L506" s="40"/>
      <c r="M506" s="44"/>
    </row>
    <row r="507" spans="1:13" ht="21.75" customHeight="1">
      <c r="A507" s="34" t="s">
        <v>426</v>
      </c>
      <c r="B507" s="35" t="s">
        <v>482</v>
      </c>
      <c r="C507" s="116"/>
      <c r="D507" s="116"/>
      <c r="E507" s="42"/>
      <c r="F507" s="36"/>
      <c r="G507" s="64"/>
      <c r="H507" s="39"/>
      <c r="I507" s="39"/>
      <c r="L507" s="40"/>
      <c r="M507" s="43"/>
    </row>
    <row r="508" spans="1:13">
      <c r="A508" s="34" t="s">
        <v>426</v>
      </c>
      <c r="B508" s="35" t="s">
        <v>483</v>
      </c>
      <c r="C508" s="116"/>
      <c r="D508" s="116">
        <v>2067.86</v>
      </c>
      <c r="E508" s="52"/>
      <c r="F508" s="27"/>
      <c r="G508" s="64"/>
      <c r="H508" s="39"/>
      <c r="I508" s="39"/>
      <c r="L508" s="40"/>
      <c r="M508" s="44"/>
    </row>
    <row r="509" spans="1:13">
      <c r="A509" s="34" t="s">
        <v>426</v>
      </c>
      <c r="B509" s="35" t="s">
        <v>484</v>
      </c>
      <c r="C509" s="116"/>
      <c r="D509" s="116">
        <v>3263.88</v>
      </c>
      <c r="E509" s="52"/>
      <c r="F509" s="27"/>
      <c r="G509" s="64"/>
      <c r="H509" s="39"/>
      <c r="I509" s="39"/>
      <c r="L509" s="40"/>
      <c r="M509" s="44"/>
    </row>
    <row r="510" spans="1:13" ht="21.75" customHeight="1">
      <c r="A510" s="34" t="s">
        <v>426</v>
      </c>
      <c r="B510" s="35" t="s">
        <v>485</v>
      </c>
      <c r="C510" s="116"/>
      <c r="D510" s="116"/>
      <c r="E510" s="52">
        <v>2200</v>
      </c>
      <c r="F510" s="27"/>
      <c r="G510" s="64"/>
      <c r="H510" s="39"/>
      <c r="I510" s="39"/>
      <c r="L510" s="40"/>
      <c r="M510" s="44"/>
    </row>
    <row r="511" spans="1:13" ht="21.75" customHeight="1">
      <c r="A511" s="34" t="s">
        <v>426</v>
      </c>
      <c r="B511" s="35" t="s">
        <v>486</v>
      </c>
      <c r="C511" s="119">
        <v>4000</v>
      </c>
      <c r="D511" s="119"/>
      <c r="E511" s="52"/>
      <c r="F511" s="27"/>
      <c r="G511" s="64"/>
      <c r="H511" s="39"/>
      <c r="I511" s="39"/>
      <c r="L511" s="40"/>
      <c r="M511" s="44"/>
    </row>
    <row r="512" spans="1:13">
      <c r="A512" s="34" t="s">
        <v>426</v>
      </c>
      <c r="B512" s="52" t="s">
        <v>487</v>
      </c>
      <c r="C512" s="116"/>
      <c r="D512" s="116">
        <v>1050</v>
      </c>
      <c r="E512" s="52"/>
      <c r="F512" s="27"/>
      <c r="G512" s="64"/>
      <c r="H512" s="39"/>
      <c r="I512" s="39"/>
      <c r="L512" s="53"/>
      <c r="M512" s="44"/>
    </row>
    <row r="513" spans="1:13">
      <c r="A513" s="34"/>
      <c r="B513" s="52" t="s">
        <v>488</v>
      </c>
      <c r="C513" s="116"/>
      <c r="D513" s="116"/>
      <c r="E513" s="52"/>
      <c r="F513" s="27"/>
      <c r="G513" s="64"/>
      <c r="H513" s="39"/>
      <c r="I513" s="39"/>
      <c r="L513" s="53"/>
      <c r="M513" s="44"/>
    </row>
    <row r="514" spans="1:13">
      <c r="A514" s="34" t="s">
        <v>426</v>
      </c>
      <c r="B514" s="52" t="s">
        <v>489</v>
      </c>
      <c r="C514" s="116"/>
      <c r="D514" s="116"/>
      <c r="E514" s="52">
        <v>3500</v>
      </c>
      <c r="F514" s="27">
        <v>0</v>
      </c>
      <c r="G514" s="37">
        <v>3500</v>
      </c>
      <c r="H514" s="38">
        <v>0</v>
      </c>
      <c r="I514" s="38">
        <v>0</v>
      </c>
      <c r="L514" s="53"/>
      <c r="M514" s="44"/>
    </row>
    <row r="515" spans="1:13">
      <c r="A515" s="34" t="s">
        <v>426</v>
      </c>
      <c r="B515" s="52" t="s">
        <v>490</v>
      </c>
      <c r="C515" s="116"/>
      <c r="D515" s="116">
        <v>4450</v>
      </c>
      <c r="E515" s="65"/>
      <c r="F515" s="31"/>
      <c r="G515" s="64"/>
      <c r="H515" s="39"/>
      <c r="I515" s="39"/>
      <c r="L515" s="53"/>
      <c r="M515" s="44"/>
    </row>
    <row r="516" spans="1:13">
      <c r="A516" s="34" t="s">
        <v>426</v>
      </c>
      <c r="B516" s="52" t="s">
        <v>491</v>
      </c>
      <c r="C516" s="116"/>
      <c r="D516" s="116">
        <v>2052.9899999999998</v>
      </c>
      <c r="E516" s="52"/>
      <c r="F516" s="27"/>
      <c r="G516" s="64"/>
      <c r="H516" s="39"/>
      <c r="I516" s="39"/>
      <c r="L516" s="53"/>
      <c r="M516" s="44"/>
    </row>
    <row r="517" spans="1:13">
      <c r="A517" s="34" t="s">
        <v>426</v>
      </c>
      <c r="B517" s="52" t="s">
        <v>492</v>
      </c>
      <c r="C517" s="116"/>
      <c r="D517" s="116"/>
      <c r="E517" s="52"/>
      <c r="F517" s="27"/>
      <c r="G517" s="64"/>
      <c r="H517" s="39"/>
      <c r="I517" s="39"/>
      <c r="L517" s="53"/>
      <c r="M517" s="44"/>
    </row>
    <row r="518" spans="1:13" ht="17.25" customHeight="1">
      <c r="A518" s="34" t="s">
        <v>493</v>
      </c>
      <c r="B518" s="35" t="s">
        <v>494</v>
      </c>
      <c r="C518" s="116"/>
      <c r="D518" s="116"/>
      <c r="E518" s="52">
        <v>15000</v>
      </c>
      <c r="F518" s="31">
        <v>0</v>
      </c>
      <c r="G518" s="37">
        <v>15000</v>
      </c>
      <c r="L518" s="40"/>
      <c r="M518" s="44"/>
    </row>
    <row r="519" spans="1:13" ht="16.5" customHeight="1">
      <c r="A519" s="34" t="s">
        <v>493</v>
      </c>
      <c r="B519" s="35" t="s">
        <v>495</v>
      </c>
      <c r="C519" s="116"/>
      <c r="D519" s="116"/>
      <c r="E519" s="52">
        <v>14000</v>
      </c>
      <c r="F519" s="27">
        <v>0</v>
      </c>
      <c r="G519" s="37">
        <v>14000</v>
      </c>
      <c r="L519" s="40"/>
      <c r="M519" s="46"/>
    </row>
    <row r="520" spans="1:13" ht="16.5" customHeight="1">
      <c r="A520" s="34" t="s">
        <v>493</v>
      </c>
      <c r="B520" s="35" t="s">
        <v>496</v>
      </c>
      <c r="C520" s="116"/>
      <c r="D520" s="116"/>
      <c r="E520" s="52"/>
      <c r="F520" s="27"/>
      <c r="H520" s="38">
        <v>20000</v>
      </c>
      <c r="L520" s="40"/>
      <c r="M520" s="46"/>
    </row>
    <row r="521" spans="1:13" ht="19.5" customHeight="1">
      <c r="A521" s="34" t="s">
        <v>426</v>
      </c>
      <c r="B521" s="122" t="s">
        <v>564</v>
      </c>
      <c r="C521" s="116"/>
      <c r="D521" s="116"/>
      <c r="E521" s="52"/>
      <c r="F521" s="27"/>
      <c r="G521" s="37">
        <v>10000</v>
      </c>
      <c r="H521" s="38">
        <v>10000</v>
      </c>
      <c r="I521" s="38">
        <v>10000</v>
      </c>
      <c r="L521" s="40"/>
      <c r="M521" s="46"/>
    </row>
    <row r="522" spans="1:13" ht="17.25" customHeight="1">
      <c r="A522" s="34" t="s">
        <v>493</v>
      </c>
      <c r="B522" s="35" t="s">
        <v>497</v>
      </c>
      <c r="C522" s="116"/>
      <c r="D522" s="116"/>
      <c r="E522" s="52"/>
      <c r="F522" s="27"/>
      <c r="I522" s="38">
        <v>60000</v>
      </c>
      <c r="L522" s="40"/>
      <c r="M522" s="46"/>
    </row>
    <row r="523" spans="1:13" ht="16.5" customHeight="1">
      <c r="A523" s="34" t="s">
        <v>426</v>
      </c>
      <c r="B523" s="52" t="s">
        <v>498</v>
      </c>
      <c r="C523" s="116"/>
      <c r="D523" s="116"/>
      <c r="E523" s="52">
        <v>25000</v>
      </c>
      <c r="F523" s="27">
        <v>13000</v>
      </c>
      <c r="G523" s="63"/>
      <c r="H523" s="23"/>
      <c r="I523" s="23"/>
      <c r="L523" s="40"/>
      <c r="M523" s="44"/>
    </row>
    <row r="524" spans="1:13" ht="16.5" customHeight="1">
      <c r="A524" s="34"/>
      <c r="B524" s="52" t="s">
        <v>499</v>
      </c>
      <c r="C524" s="116"/>
      <c r="D524" s="116"/>
      <c r="E524" s="52"/>
      <c r="F524" s="27"/>
      <c r="G524" s="63"/>
      <c r="H524" s="23"/>
      <c r="I524" s="23"/>
      <c r="L524" s="40"/>
      <c r="M524" s="44"/>
    </row>
    <row r="525" spans="1:13" ht="16.5" customHeight="1">
      <c r="A525" s="34" t="s">
        <v>426</v>
      </c>
      <c r="B525" s="52" t="s">
        <v>500</v>
      </c>
      <c r="C525" s="116"/>
      <c r="D525" s="116"/>
      <c r="E525" s="52"/>
      <c r="F525" s="27"/>
      <c r="G525" s="64">
        <v>10000</v>
      </c>
      <c r="H525" s="39">
        <v>10000</v>
      </c>
      <c r="I525" s="39">
        <v>10000</v>
      </c>
      <c r="L525" s="32"/>
      <c r="M525" s="44"/>
    </row>
    <row r="526" spans="1:13" ht="16.5" customHeight="1">
      <c r="A526" s="34" t="s">
        <v>426</v>
      </c>
      <c r="B526" s="52" t="s">
        <v>501</v>
      </c>
      <c r="C526" s="116"/>
      <c r="D526" s="116"/>
      <c r="E526" s="52"/>
      <c r="F526" s="27"/>
      <c r="G526" s="64">
        <v>60000</v>
      </c>
      <c r="H526" s="39"/>
      <c r="I526" s="39"/>
      <c r="L526" s="32"/>
      <c r="M526" s="44"/>
    </row>
    <row r="527" spans="1:13" ht="16.5" customHeight="1">
      <c r="A527" s="34"/>
      <c r="B527" s="27"/>
      <c r="C527" s="116"/>
      <c r="D527" s="116"/>
      <c r="E527" s="52"/>
      <c r="F527" s="27"/>
      <c r="G527" s="63"/>
      <c r="H527" s="23"/>
      <c r="I527" s="23"/>
      <c r="L527" s="40"/>
      <c r="M527" s="44"/>
    </row>
    <row r="528" spans="1:13" ht="16.5" customHeight="1">
      <c r="A528" s="115" t="s">
        <v>503</v>
      </c>
      <c r="B528" s="30" t="s">
        <v>260</v>
      </c>
      <c r="C528" s="116">
        <f>SUM(C529:C530)</f>
        <v>0</v>
      </c>
      <c r="D528" s="116"/>
      <c r="E528" s="52"/>
      <c r="F528" s="31">
        <f>SUM(F529:F530)</f>
        <v>627000</v>
      </c>
      <c r="G528" s="21">
        <f>SUM(G529:G530)</f>
        <v>10000</v>
      </c>
      <c r="H528" s="22">
        <f>SUM(H529:H530)</f>
        <v>0</v>
      </c>
      <c r="I528" s="22">
        <f>SUM(I529:I530)</f>
        <v>0</v>
      </c>
      <c r="L528" s="40"/>
      <c r="M528" s="46"/>
    </row>
    <row r="529" spans="1:13" ht="17.25" customHeight="1">
      <c r="A529" s="34" t="s">
        <v>426</v>
      </c>
      <c r="B529" s="35" t="s">
        <v>502</v>
      </c>
      <c r="C529" s="116"/>
      <c r="D529" s="116"/>
      <c r="E529" s="52"/>
      <c r="F529" s="27">
        <v>616000</v>
      </c>
      <c r="G529" s="64">
        <v>10000</v>
      </c>
      <c r="H529" s="23">
        <v>0</v>
      </c>
      <c r="I529" s="23">
        <v>0</v>
      </c>
      <c r="L529" s="40"/>
      <c r="M529" s="44"/>
    </row>
    <row r="530" spans="1:13" ht="17.25" customHeight="1">
      <c r="A530" s="34" t="s">
        <v>426</v>
      </c>
      <c r="B530" s="35" t="s">
        <v>504</v>
      </c>
      <c r="C530" s="116"/>
      <c r="D530" s="116"/>
      <c r="E530" s="52"/>
      <c r="F530" s="27">
        <v>11000</v>
      </c>
      <c r="G530" s="63"/>
      <c r="H530" s="23"/>
      <c r="I530" s="23"/>
      <c r="L530" s="32"/>
      <c r="M530" s="44"/>
    </row>
    <row r="531" spans="1:13" ht="16.5" customHeight="1">
      <c r="A531" s="34"/>
      <c r="B531" s="35"/>
      <c r="C531" s="116"/>
      <c r="D531" s="116"/>
      <c r="E531" s="52"/>
      <c r="F531" s="27"/>
      <c r="G531" s="63"/>
      <c r="H531" s="23"/>
      <c r="I531" s="23"/>
      <c r="L531" s="40"/>
      <c r="M531" s="44"/>
    </row>
    <row r="532" spans="1:13" ht="16.5" customHeight="1">
      <c r="A532" s="115" t="s">
        <v>506</v>
      </c>
      <c r="B532" s="30" t="s">
        <v>280</v>
      </c>
      <c r="C532" s="120">
        <f>SUM(C533:C535)</f>
        <v>268501.8</v>
      </c>
      <c r="D532" s="120"/>
      <c r="E532" s="65"/>
      <c r="F532" s="31">
        <f>SUM(F533:F536)</f>
        <v>0</v>
      </c>
      <c r="G532" s="63">
        <f>SUM(G533:G535)</f>
        <v>0</v>
      </c>
      <c r="H532" s="23">
        <f>SUM(H533:H535)</f>
        <v>0</v>
      </c>
      <c r="I532" s="23">
        <f>SUM(I533:I535)</f>
        <v>0</v>
      </c>
      <c r="L532" s="40"/>
      <c r="M532" s="44"/>
    </row>
    <row r="533" spans="1:13" ht="16.5" customHeight="1">
      <c r="A533" s="34" t="s">
        <v>426</v>
      </c>
      <c r="B533" s="35" t="s">
        <v>505</v>
      </c>
      <c r="C533" s="116">
        <v>119849</v>
      </c>
      <c r="D533" s="116"/>
      <c r="E533" s="52"/>
      <c r="F533" s="27"/>
      <c r="G533" s="63"/>
      <c r="H533" s="23"/>
      <c r="I533" s="23"/>
      <c r="L533" s="40"/>
      <c r="M533" s="46"/>
    </row>
    <row r="534" spans="1:13" ht="19.5" customHeight="1">
      <c r="A534" s="34" t="s">
        <v>426</v>
      </c>
      <c r="B534" s="35" t="s">
        <v>507</v>
      </c>
      <c r="C534" s="116">
        <v>134375.79999999999</v>
      </c>
      <c r="D534" s="116"/>
      <c r="E534" s="52"/>
      <c r="F534" s="27"/>
      <c r="G534" s="63"/>
      <c r="H534" s="23"/>
      <c r="I534" s="23"/>
      <c r="L534" s="40"/>
      <c r="M534" s="44"/>
    </row>
    <row r="535" spans="1:13" ht="20.25" customHeight="1">
      <c r="A535" s="34" t="s">
        <v>426</v>
      </c>
      <c r="B535" s="35" t="s">
        <v>508</v>
      </c>
      <c r="C535" s="116">
        <v>14277</v>
      </c>
      <c r="D535" s="116"/>
      <c r="E535" s="52"/>
      <c r="F535" s="27"/>
      <c r="G535" s="63"/>
      <c r="H535" s="23"/>
      <c r="I535" s="23"/>
      <c r="L535" s="32"/>
      <c r="M535" s="44"/>
    </row>
    <row r="536" spans="1:13" ht="20.25" customHeight="1">
      <c r="A536" s="34"/>
      <c r="B536" s="35"/>
      <c r="C536" s="116"/>
      <c r="D536" s="116"/>
      <c r="E536" s="52"/>
      <c r="F536" s="27"/>
      <c r="G536" s="64"/>
      <c r="H536" s="39"/>
      <c r="I536" s="39"/>
      <c r="L536" s="40"/>
      <c r="M536" s="44"/>
    </row>
    <row r="537" spans="1:13" ht="23.25" customHeight="1">
      <c r="A537" s="29" t="s">
        <v>333</v>
      </c>
      <c r="B537" s="30" t="s">
        <v>334</v>
      </c>
      <c r="C537" s="45">
        <f>SUM(C538:C540)</f>
        <v>1943</v>
      </c>
      <c r="D537" s="45">
        <f>SUM(D538:D540)</f>
        <v>72550</v>
      </c>
      <c r="E537" s="65">
        <f>SUM(E538:E542)</f>
        <v>92650</v>
      </c>
      <c r="F537" s="31">
        <f>SUM(F538:F542)</f>
        <v>75000</v>
      </c>
      <c r="G537" s="21">
        <f>SUM(G538:G542)</f>
        <v>222000</v>
      </c>
      <c r="H537" s="22">
        <f>SUM(H538:H542)</f>
        <v>0</v>
      </c>
      <c r="I537" s="22">
        <f>SUM(I538:I542)</f>
        <v>0</v>
      </c>
      <c r="L537" s="40"/>
      <c r="M537" s="44"/>
    </row>
    <row r="538" spans="1:13" ht="18" customHeight="1">
      <c r="A538" s="34" t="s">
        <v>426</v>
      </c>
      <c r="B538" s="35" t="s">
        <v>509</v>
      </c>
      <c r="C538" s="42"/>
      <c r="D538" s="42">
        <v>550</v>
      </c>
      <c r="E538" s="65"/>
      <c r="F538" s="27"/>
      <c r="G538" s="64"/>
      <c r="H538" s="39"/>
      <c r="I538" s="39"/>
      <c r="L538" s="40"/>
      <c r="M538" s="44"/>
    </row>
    <row r="539" spans="1:13" ht="18" customHeight="1">
      <c r="A539" s="34" t="s">
        <v>426</v>
      </c>
      <c r="B539" s="35" t="s">
        <v>510</v>
      </c>
      <c r="C539" s="42"/>
      <c r="D539" s="42">
        <v>72000</v>
      </c>
      <c r="E539" s="52">
        <v>92650</v>
      </c>
      <c r="F539" s="27">
        <v>75000</v>
      </c>
      <c r="G539" s="63"/>
      <c r="H539" s="23"/>
      <c r="I539" s="23"/>
      <c r="L539" s="40"/>
      <c r="M539" s="44"/>
    </row>
    <row r="540" spans="1:13" ht="19.5" customHeight="1">
      <c r="A540" s="34" t="s">
        <v>426</v>
      </c>
      <c r="B540" s="35" t="s">
        <v>511</v>
      </c>
      <c r="C540" s="42">
        <v>1943</v>
      </c>
      <c r="D540" s="42"/>
      <c r="E540" s="65"/>
      <c r="F540" s="31"/>
      <c r="G540" s="63"/>
      <c r="H540" s="23"/>
      <c r="I540" s="23"/>
      <c r="L540" s="118"/>
      <c r="M540" s="44"/>
    </row>
    <row r="541" spans="1:13" ht="17.25" customHeight="1">
      <c r="A541" s="62" t="s">
        <v>426</v>
      </c>
      <c r="B541" s="122" t="s">
        <v>512</v>
      </c>
      <c r="C541" s="42"/>
      <c r="D541" s="42"/>
      <c r="E541" s="65"/>
      <c r="F541" s="31"/>
      <c r="G541" s="64">
        <v>72000</v>
      </c>
      <c r="H541" s="23">
        <v>0</v>
      </c>
      <c r="I541" s="23">
        <v>0</v>
      </c>
      <c r="L541" s="53"/>
      <c r="M541" s="44"/>
    </row>
    <row r="542" spans="1:13" ht="20.25" customHeight="1">
      <c r="A542" s="85" t="s">
        <v>426</v>
      </c>
      <c r="B542" s="122" t="s">
        <v>513</v>
      </c>
      <c r="C542" s="42"/>
      <c r="D542" s="42"/>
      <c r="E542" s="65"/>
      <c r="F542" s="31"/>
      <c r="G542" s="64">
        <v>150000</v>
      </c>
      <c r="H542" s="23">
        <v>0</v>
      </c>
      <c r="I542" s="23">
        <v>0</v>
      </c>
      <c r="L542" s="53"/>
      <c r="M542" s="44"/>
    </row>
    <row r="543" spans="1:13">
      <c r="A543" s="34"/>
      <c r="B543" s="35"/>
      <c r="C543" s="42"/>
      <c r="D543" s="42"/>
      <c r="E543" s="52"/>
      <c r="F543" s="27"/>
      <c r="G543" s="64"/>
      <c r="H543" s="39"/>
      <c r="I543" s="39"/>
      <c r="L543" s="53"/>
      <c r="M543" s="93"/>
    </row>
    <row r="544" spans="1:13" ht="18" customHeight="1">
      <c r="A544" s="115" t="s">
        <v>516</v>
      </c>
      <c r="B544" s="65" t="s">
        <v>517</v>
      </c>
      <c r="C544" s="45">
        <f>SUM(C545:C552)</f>
        <v>1142991.47</v>
      </c>
      <c r="D544" s="45">
        <f t="shared" ref="D544:I544" si="26">SUM(D545:D552)</f>
        <v>9300</v>
      </c>
      <c r="E544" s="45">
        <f t="shared" si="26"/>
        <v>0</v>
      </c>
      <c r="F544" s="20">
        <f t="shared" si="26"/>
        <v>0</v>
      </c>
      <c r="G544" s="50">
        <f t="shared" si="26"/>
        <v>4400</v>
      </c>
      <c r="H544" s="51">
        <f t="shared" si="26"/>
        <v>0</v>
      </c>
      <c r="I544" s="51">
        <f t="shared" si="26"/>
        <v>0</v>
      </c>
      <c r="L544" s="53"/>
      <c r="M544" s="44"/>
    </row>
    <row r="545" spans="1:13">
      <c r="A545" s="34" t="s">
        <v>426</v>
      </c>
      <c r="B545" s="52" t="s">
        <v>519</v>
      </c>
      <c r="C545" s="42"/>
      <c r="D545" s="42">
        <v>930</v>
      </c>
      <c r="E545" s="30"/>
      <c r="F545" s="121"/>
      <c r="G545" s="63"/>
      <c r="H545" s="23"/>
      <c r="I545" s="23"/>
      <c r="L545" s="53"/>
      <c r="M545" s="44"/>
    </row>
    <row r="546" spans="1:13">
      <c r="A546" s="34" t="s">
        <v>426</v>
      </c>
      <c r="B546" s="52" t="s">
        <v>514</v>
      </c>
      <c r="C546" s="42"/>
      <c r="D546" s="42">
        <v>8370</v>
      </c>
      <c r="E546" s="30"/>
      <c r="F546" s="121"/>
      <c r="G546" s="63"/>
      <c r="H546" s="23"/>
      <c r="I546" s="23"/>
      <c r="L546" s="27"/>
      <c r="M546" s="87"/>
    </row>
    <row r="547" spans="1:13">
      <c r="A547" s="34" t="s">
        <v>464</v>
      </c>
      <c r="B547" s="52" t="s">
        <v>515</v>
      </c>
      <c r="C547" s="42">
        <v>388672.3</v>
      </c>
      <c r="D547" s="42"/>
      <c r="E547" s="30"/>
      <c r="F547" s="122">
        <f>SUM(F449)</f>
        <v>0</v>
      </c>
      <c r="G547" s="63"/>
      <c r="H547" s="23"/>
      <c r="I547" s="23"/>
      <c r="L547" s="27"/>
      <c r="M547" s="46"/>
    </row>
    <row r="548" spans="1:13">
      <c r="A548" s="34" t="s">
        <v>464</v>
      </c>
      <c r="B548" s="52" t="s">
        <v>518</v>
      </c>
      <c r="C548" s="42">
        <v>753607.25</v>
      </c>
      <c r="D548" s="42"/>
      <c r="E548" s="30"/>
      <c r="F548" s="122"/>
      <c r="G548" s="63"/>
      <c r="H548" s="23"/>
      <c r="I548" s="23"/>
      <c r="L548" s="27"/>
      <c r="M548" s="46"/>
    </row>
    <row r="549" spans="1:13">
      <c r="A549" s="34" t="s">
        <v>464</v>
      </c>
      <c r="B549" s="52" t="s">
        <v>520</v>
      </c>
      <c r="C549" s="42">
        <v>711.92</v>
      </c>
      <c r="D549" s="42"/>
      <c r="E549" s="30"/>
      <c r="F549" s="122"/>
      <c r="G549" s="63"/>
      <c r="H549" s="23"/>
      <c r="I549" s="23"/>
      <c r="L549" s="27"/>
      <c r="M549" s="46"/>
    </row>
    <row r="550" spans="1:13" ht="21" customHeight="1">
      <c r="A550" s="62" t="s">
        <v>464</v>
      </c>
      <c r="B550" s="27" t="s">
        <v>521</v>
      </c>
      <c r="C550" s="42"/>
      <c r="D550" s="42"/>
      <c r="E550" s="30"/>
      <c r="F550" s="122"/>
      <c r="G550" s="63"/>
      <c r="H550" s="23"/>
      <c r="I550" s="23"/>
      <c r="L550" s="32"/>
      <c r="M550" s="46"/>
    </row>
    <row r="551" spans="1:13">
      <c r="A551" s="27"/>
      <c r="B551" s="27" t="s">
        <v>522</v>
      </c>
      <c r="C551" s="42"/>
      <c r="D551" s="42"/>
      <c r="E551" s="30"/>
      <c r="F551" s="122"/>
      <c r="G551" s="63"/>
      <c r="H551" s="23"/>
      <c r="I551" s="23"/>
      <c r="L551" s="111"/>
      <c r="M551" s="46"/>
    </row>
    <row r="552" spans="1:13">
      <c r="A552" s="62" t="s">
        <v>464</v>
      </c>
      <c r="B552" s="27" t="s">
        <v>523</v>
      </c>
      <c r="C552" s="42"/>
      <c r="D552" s="42"/>
      <c r="E552" s="30"/>
      <c r="F552" s="122">
        <v>0</v>
      </c>
      <c r="G552" s="64">
        <v>4400</v>
      </c>
      <c r="H552" s="23">
        <v>0</v>
      </c>
      <c r="I552" s="23">
        <v>0</v>
      </c>
      <c r="L552" s="123"/>
      <c r="M552" s="46"/>
    </row>
    <row r="553" spans="1:13" ht="22.5" customHeight="1">
      <c r="A553" s="62"/>
      <c r="B553" s="27"/>
      <c r="C553" s="42"/>
      <c r="D553" s="42"/>
      <c r="E553" s="30"/>
      <c r="F553" s="121"/>
      <c r="G553" s="63"/>
      <c r="H553" s="23"/>
      <c r="I553" s="23"/>
      <c r="L553" s="124"/>
      <c r="M553" s="46"/>
    </row>
    <row r="554" spans="1:13" ht="24.75" customHeight="1">
      <c r="A554" s="34"/>
      <c r="B554" s="30" t="s">
        <v>524</v>
      </c>
      <c r="C554" s="45">
        <f>C444+C449+C457+C489+C537+C544+C532</f>
        <v>1597858.52</v>
      </c>
      <c r="D554" s="45">
        <f>D444+D449+D457+D489+D537+D544+D532+D454</f>
        <v>577336.71000000008</v>
      </c>
      <c r="E554" s="45">
        <f>E444+E449+E457+E489+E537+E544+E532</f>
        <v>789222</v>
      </c>
      <c r="F554" s="20">
        <f>F444+F449+F457+F489+F537+F544+F532</f>
        <v>427106</v>
      </c>
      <c r="G554" s="63">
        <f>G544+G537+G532+G528+G489+G486+G457+G454+G449+G444</f>
        <v>1200405</v>
      </c>
      <c r="H554" s="23">
        <f>H544+H537+H532+H528+H489+H486+H457+H454+H449+H444</f>
        <v>494000</v>
      </c>
      <c r="I554" s="23">
        <f>I544+I537+I532+I528+I489+I486+I457+I454+I449+I444</f>
        <v>334000</v>
      </c>
      <c r="L554" s="124"/>
      <c r="M554" s="46"/>
    </row>
    <row r="555" spans="1:13">
      <c r="A555" s="78"/>
      <c r="B555" s="110"/>
      <c r="C555" s="45"/>
      <c r="D555" s="45"/>
      <c r="E555" s="30"/>
      <c r="F555" s="121"/>
      <c r="G555" s="63"/>
      <c r="H555" s="23"/>
      <c r="I555" s="23"/>
      <c r="L555" s="124"/>
      <c r="M555" s="46"/>
    </row>
    <row r="556" spans="1:13" ht="18" customHeight="1">
      <c r="A556" s="142" t="s">
        <v>528</v>
      </c>
      <c r="B556" s="143"/>
      <c r="C556" s="45"/>
      <c r="D556" s="45"/>
      <c r="E556" s="35"/>
      <c r="F556" s="122"/>
      <c r="G556" s="63"/>
      <c r="H556" s="23"/>
      <c r="I556" s="23"/>
      <c r="L556" s="124"/>
      <c r="M556" s="46"/>
    </row>
    <row r="557" spans="1:13" ht="19.5" customHeight="1">
      <c r="A557" s="76"/>
      <c r="B557" s="144" t="s">
        <v>525</v>
      </c>
      <c r="C557" s="45">
        <f>C582</f>
        <v>5093366.1099999994</v>
      </c>
      <c r="D557" s="45">
        <f t="shared" ref="D557:I557" si="27">D93</f>
        <v>5379058.79</v>
      </c>
      <c r="E557" s="45">
        <f t="shared" si="27"/>
        <v>5594188.3499999996</v>
      </c>
      <c r="F557" s="20">
        <f t="shared" si="27"/>
        <v>5775248.3499999996</v>
      </c>
      <c r="G557" s="63">
        <f t="shared" si="27"/>
        <v>5965875.3499999996</v>
      </c>
      <c r="H557" s="23">
        <f t="shared" si="27"/>
        <v>6152569.3499999996</v>
      </c>
      <c r="I557" s="23">
        <f t="shared" si="27"/>
        <v>6351096.3499999996</v>
      </c>
      <c r="L557" s="124"/>
      <c r="M557" s="46"/>
    </row>
    <row r="558" spans="1:13">
      <c r="A558" s="76"/>
      <c r="B558" s="144" t="s">
        <v>526</v>
      </c>
      <c r="C558" s="45">
        <f>C583</f>
        <v>746356.37</v>
      </c>
      <c r="D558" s="45">
        <f t="shared" ref="D558:I558" si="28">D113</f>
        <v>674235.76</v>
      </c>
      <c r="E558" s="45">
        <f t="shared" si="28"/>
        <v>0</v>
      </c>
      <c r="F558" s="45">
        <f t="shared" si="28"/>
        <v>153039</v>
      </c>
      <c r="G558" s="63">
        <f t="shared" si="28"/>
        <v>838000</v>
      </c>
      <c r="H558" s="23">
        <f t="shared" si="28"/>
        <v>2000</v>
      </c>
      <c r="I558" s="23">
        <f t="shared" si="28"/>
        <v>2000</v>
      </c>
      <c r="L558" s="124"/>
      <c r="M558" s="46"/>
    </row>
    <row r="559" spans="1:13" ht="19.5" customHeight="1">
      <c r="A559" s="76"/>
      <c r="B559" s="144" t="s">
        <v>527</v>
      </c>
      <c r="C559" s="45">
        <f t="shared" ref="C559:I559" si="29">C440</f>
        <v>4594770.2499999991</v>
      </c>
      <c r="D559" s="45">
        <f t="shared" si="29"/>
        <v>4941154.13</v>
      </c>
      <c r="E559" s="45">
        <f t="shared" si="29"/>
        <v>5169159</v>
      </c>
      <c r="F559" s="45">
        <f t="shared" si="29"/>
        <v>5399172</v>
      </c>
      <c r="G559" s="63">
        <f t="shared" si="29"/>
        <v>5861165</v>
      </c>
      <c r="H559" s="23">
        <f t="shared" si="29"/>
        <v>5838314.5</v>
      </c>
      <c r="I559" s="23">
        <f t="shared" si="29"/>
        <v>5857952.2249999996</v>
      </c>
      <c r="L559" s="125"/>
      <c r="M559" s="44"/>
    </row>
    <row r="560" spans="1:13" ht="22.5" customHeight="1">
      <c r="A560" s="76"/>
      <c r="B560" s="144" t="s">
        <v>529</v>
      </c>
      <c r="C560" s="45">
        <f t="shared" ref="C560:I560" si="30">C554</f>
        <v>1597858.52</v>
      </c>
      <c r="D560" s="45">
        <f t="shared" si="30"/>
        <v>577336.71000000008</v>
      </c>
      <c r="E560" s="45">
        <f t="shared" si="30"/>
        <v>789222</v>
      </c>
      <c r="F560" s="45">
        <f t="shared" si="30"/>
        <v>427106</v>
      </c>
      <c r="G560" s="63">
        <f t="shared" si="30"/>
        <v>1200405</v>
      </c>
      <c r="H560" s="23">
        <f t="shared" si="30"/>
        <v>494000</v>
      </c>
      <c r="I560" s="23">
        <f t="shared" si="30"/>
        <v>334000</v>
      </c>
      <c r="L560" s="125"/>
      <c r="M560" s="46"/>
    </row>
    <row r="561" spans="1:13" ht="18.75" customHeight="1">
      <c r="A561" s="60"/>
      <c r="B561" s="144" t="s">
        <v>530</v>
      </c>
      <c r="C561" s="45">
        <f>(C557+C558)-(C559+C560)</f>
        <v>-352906.29000000004</v>
      </c>
      <c r="D561" s="45">
        <f>(D557+D558)-(D559+D560)</f>
        <v>534803.71</v>
      </c>
      <c r="E561" s="45">
        <f>E557-E559-E560</f>
        <v>-364192.65000000037</v>
      </c>
      <c r="F561" s="45">
        <f>F557+F558-F559-F560</f>
        <v>102009.34999999963</v>
      </c>
      <c r="G561" s="63">
        <f>G557+G558-G559-G560</f>
        <v>-257694.65000000037</v>
      </c>
      <c r="H561" s="23">
        <f>H557+H558-H559-H560</f>
        <v>-177745.15000000037</v>
      </c>
      <c r="I561" s="23">
        <f>I557+I558-I559-I560</f>
        <v>161144.125</v>
      </c>
      <c r="L561" s="125"/>
      <c r="M561" s="46"/>
    </row>
    <row r="562" spans="1:13" ht="18.75" customHeight="1">
      <c r="A562" s="60"/>
      <c r="B562" s="145"/>
      <c r="C562" s="45"/>
      <c r="D562" s="45"/>
      <c r="E562" s="30"/>
      <c r="F562" s="121"/>
      <c r="L562" s="125"/>
      <c r="M562" s="44"/>
    </row>
    <row r="563" spans="1:13" ht="15.75" customHeight="1">
      <c r="A563" s="146" t="s">
        <v>533</v>
      </c>
      <c r="B563" s="91"/>
      <c r="C563" s="42"/>
      <c r="D563" s="42"/>
      <c r="E563" s="30"/>
      <c r="F563" s="122"/>
      <c r="L563" s="127"/>
      <c r="M563" s="46"/>
    </row>
    <row r="564" spans="1:13" ht="23.25" customHeight="1">
      <c r="A564" s="147">
        <v>453</v>
      </c>
      <c r="B564" s="91" t="s">
        <v>535</v>
      </c>
      <c r="C564" s="42">
        <v>1608</v>
      </c>
      <c r="D564" s="42">
        <v>72000</v>
      </c>
      <c r="E564" s="35"/>
      <c r="F564" s="122"/>
      <c r="L564" s="125"/>
      <c r="M564" s="46"/>
    </row>
    <row r="565" spans="1:13" ht="16.5" customHeight="1">
      <c r="A565" s="147">
        <v>453</v>
      </c>
      <c r="B565" s="91" t="s">
        <v>531</v>
      </c>
      <c r="C565" s="42">
        <v>14536</v>
      </c>
      <c r="D565" s="42">
        <v>16250.3</v>
      </c>
      <c r="E565" s="30"/>
      <c r="F565" s="121"/>
      <c r="L565" s="125"/>
      <c r="M565" s="46"/>
    </row>
    <row r="566" spans="1:13">
      <c r="A566" s="147">
        <v>453</v>
      </c>
      <c r="B566" s="91" t="s">
        <v>532</v>
      </c>
      <c r="C566" s="42">
        <v>5760</v>
      </c>
      <c r="D566" s="42">
        <v>10925.78</v>
      </c>
      <c r="E566" s="30"/>
      <c r="F566" s="122">
        <v>140130</v>
      </c>
      <c r="L566" s="125"/>
      <c r="M566" s="46"/>
    </row>
    <row r="567" spans="1:13" ht="18" customHeight="1">
      <c r="A567" s="147">
        <v>454</v>
      </c>
      <c r="B567" s="148" t="s">
        <v>534</v>
      </c>
      <c r="C567" s="42"/>
      <c r="D567" s="42">
        <v>46.2</v>
      </c>
      <c r="E567" s="30"/>
      <c r="F567" s="121"/>
      <c r="L567" s="128"/>
      <c r="M567" s="46"/>
    </row>
    <row r="568" spans="1:13">
      <c r="A568" s="147">
        <v>454</v>
      </c>
      <c r="B568" s="91" t="s">
        <v>536</v>
      </c>
      <c r="C568" s="42">
        <v>863795.46</v>
      </c>
      <c r="D568" s="42"/>
      <c r="E568" s="35">
        <v>380000</v>
      </c>
      <c r="F568" s="122">
        <v>596800</v>
      </c>
      <c r="G568" s="37">
        <v>200000</v>
      </c>
      <c r="H568" s="38">
        <v>200000</v>
      </c>
      <c r="I568" s="38">
        <v>200000</v>
      </c>
      <c r="L568" s="128"/>
      <c r="M568" s="46"/>
    </row>
    <row r="569" spans="1:13">
      <c r="A569" s="147" t="s">
        <v>561</v>
      </c>
      <c r="B569" s="91" t="s">
        <v>537</v>
      </c>
      <c r="C569" s="42">
        <v>500000</v>
      </c>
      <c r="D569" s="42"/>
      <c r="E569" s="30"/>
      <c r="F569" s="121"/>
      <c r="L569" s="125"/>
      <c r="M569" s="44"/>
    </row>
    <row r="570" spans="1:13" ht="15.75" customHeight="1">
      <c r="A570" s="147">
        <v>453</v>
      </c>
      <c r="B570" s="149" t="s">
        <v>539</v>
      </c>
      <c r="C570" s="42"/>
      <c r="D570" s="42"/>
      <c r="E570" s="30"/>
      <c r="F570" s="121"/>
      <c r="G570" s="37">
        <v>80000</v>
      </c>
      <c r="H570" s="38">
        <v>0</v>
      </c>
      <c r="I570" s="38">
        <v>0</v>
      </c>
      <c r="L570" s="125"/>
      <c r="M570" s="46"/>
    </row>
    <row r="571" spans="1:13" ht="17.25" customHeight="1">
      <c r="A571" s="147"/>
      <c r="B571" s="91"/>
      <c r="C571" s="42"/>
      <c r="D571" s="42"/>
      <c r="E571" s="30"/>
      <c r="F571" s="121"/>
      <c r="L571" s="125"/>
      <c r="M571" s="46"/>
    </row>
    <row r="572" spans="1:13">
      <c r="A572" s="150"/>
      <c r="B572" s="151" t="s">
        <v>538</v>
      </c>
      <c r="C572" s="45">
        <f>SUM(C564:C571)</f>
        <v>1385699.46</v>
      </c>
      <c r="D572" s="45">
        <f>SUM(D564:D571)</f>
        <v>99222.28</v>
      </c>
      <c r="E572" s="30">
        <f>SUM(E564:E569)</f>
        <v>380000</v>
      </c>
      <c r="F572" s="121">
        <f>SUM(F564:F571)</f>
        <v>736930</v>
      </c>
      <c r="G572" s="21">
        <f>SUM(G564:G571)</f>
        <v>280000</v>
      </c>
      <c r="H572" s="22">
        <f>SUM(H564:H571)</f>
        <v>200000</v>
      </c>
      <c r="I572" s="22">
        <f>SUM(I564:I571)</f>
        <v>200000</v>
      </c>
      <c r="L572" s="125"/>
      <c r="M572" s="46"/>
    </row>
    <row r="573" spans="1:13" ht="19.5" customHeight="1">
      <c r="A573" s="150"/>
      <c r="B573" s="151"/>
      <c r="C573" s="45"/>
      <c r="D573" s="45"/>
      <c r="E573" s="30"/>
      <c r="F573" s="121"/>
      <c r="L573" s="128"/>
      <c r="M573" s="44"/>
    </row>
    <row r="574" spans="1:13">
      <c r="A574" s="152" t="s">
        <v>544</v>
      </c>
      <c r="B574" s="91"/>
      <c r="C574" s="42"/>
      <c r="D574" s="42"/>
      <c r="E574" s="35"/>
      <c r="F574" s="122"/>
      <c r="L574" s="128"/>
      <c r="M574" s="46"/>
    </row>
    <row r="575" spans="1:13" ht="19.5" customHeight="1">
      <c r="A575" s="147" t="s">
        <v>562</v>
      </c>
      <c r="B575" s="91" t="s">
        <v>540</v>
      </c>
      <c r="C575" s="42">
        <v>4000</v>
      </c>
      <c r="D575" s="42">
        <v>2711.71</v>
      </c>
      <c r="E575" s="30"/>
      <c r="F575" s="122">
        <f>SUM(F547)</f>
        <v>0</v>
      </c>
      <c r="L575" s="124"/>
      <c r="M575" s="46"/>
    </row>
    <row r="576" spans="1:13" ht="19.5" customHeight="1">
      <c r="A576" s="147" t="s">
        <v>562</v>
      </c>
      <c r="B576" s="91" t="s">
        <v>541</v>
      </c>
      <c r="C576" s="42">
        <v>500000</v>
      </c>
      <c r="D576" s="42"/>
      <c r="E576" s="30"/>
      <c r="F576" s="122"/>
      <c r="L576" s="124"/>
      <c r="M576" s="87"/>
    </row>
    <row r="577" spans="1:15">
      <c r="A577" s="147" t="s">
        <v>562</v>
      </c>
      <c r="B577" s="91" t="s">
        <v>542</v>
      </c>
      <c r="C577" s="42">
        <v>9141.8700000000008</v>
      </c>
      <c r="D577" s="42">
        <v>9538.4599999999991</v>
      </c>
      <c r="E577" s="35">
        <v>8900</v>
      </c>
      <c r="F577" s="122">
        <v>8900</v>
      </c>
      <c r="G577" s="37">
        <v>8900</v>
      </c>
      <c r="H577" s="38">
        <v>8900</v>
      </c>
      <c r="I577" s="38">
        <v>8900</v>
      </c>
      <c r="L577" s="124"/>
      <c r="M577" s="87"/>
    </row>
    <row r="578" spans="1:15" ht="16.5" customHeight="1">
      <c r="A578" s="150"/>
      <c r="B578" s="91"/>
      <c r="C578" s="42"/>
      <c r="D578" s="42"/>
      <c r="E578" s="30"/>
      <c r="F578" s="121"/>
      <c r="L578" s="124"/>
      <c r="M578" s="44"/>
    </row>
    <row r="579" spans="1:15" ht="22.5" customHeight="1">
      <c r="A579" s="150"/>
      <c r="B579" s="151" t="s">
        <v>543</v>
      </c>
      <c r="C579" s="45">
        <f>SUM(C575:C577)</f>
        <v>513141.87</v>
      </c>
      <c r="D579" s="45">
        <f>SUM(D575:D577)</f>
        <v>12250.169999999998</v>
      </c>
      <c r="E579" s="30">
        <f>SUM(E575:E578)</f>
        <v>8900</v>
      </c>
      <c r="F579" s="121">
        <f>SUM(F575:F577)</f>
        <v>8900</v>
      </c>
      <c r="G579" s="21">
        <f>SUM(G577:G578)</f>
        <v>8900</v>
      </c>
      <c r="H579" s="22">
        <f>SUM(H577:H578)</f>
        <v>8900</v>
      </c>
      <c r="I579" s="22">
        <f>SUM(I577:I578)</f>
        <v>8900</v>
      </c>
      <c r="L579" s="124"/>
      <c r="M579" s="87"/>
    </row>
    <row r="580" spans="1:15">
      <c r="A580" s="150"/>
      <c r="B580" s="151"/>
      <c r="C580" s="45"/>
      <c r="D580" s="45"/>
      <c r="E580" s="30"/>
      <c r="F580" s="121"/>
      <c r="L580" s="129"/>
      <c r="M580" s="44"/>
    </row>
    <row r="581" spans="1:15">
      <c r="A581" s="59"/>
      <c r="B581" s="153" t="s">
        <v>545</v>
      </c>
      <c r="C581" s="45"/>
      <c r="D581" s="45"/>
      <c r="E581" s="30"/>
      <c r="F581" s="121"/>
      <c r="L581" s="124"/>
      <c r="M581" s="44"/>
    </row>
    <row r="582" spans="1:15">
      <c r="A582" s="59"/>
      <c r="B582" s="153" t="s">
        <v>546</v>
      </c>
      <c r="C582" s="45">
        <f>C93</f>
        <v>5093366.1099999994</v>
      </c>
      <c r="D582" s="45">
        <f>D557</f>
        <v>5379058.79</v>
      </c>
      <c r="E582" s="140">
        <f>E557</f>
        <v>5594188.3499999996</v>
      </c>
      <c r="F582" s="126">
        <f>F93</f>
        <v>5775248.3499999996</v>
      </c>
      <c r="G582" s="64">
        <f>G93</f>
        <v>5965875.3499999996</v>
      </c>
      <c r="H582" s="39">
        <f>H93</f>
        <v>6152569.3499999996</v>
      </c>
      <c r="I582" s="39">
        <f>I93</f>
        <v>6351096.3499999996</v>
      </c>
      <c r="L582" s="124"/>
      <c r="M582" s="130"/>
    </row>
    <row r="583" spans="1:15" ht="18" customHeight="1">
      <c r="A583" s="75"/>
      <c r="B583" s="153" t="s">
        <v>547</v>
      </c>
      <c r="C583" s="45">
        <f>C113</f>
        <v>746356.37</v>
      </c>
      <c r="D583" s="45">
        <f>D558</f>
        <v>674235.76</v>
      </c>
      <c r="E583" s="45">
        <f>E558</f>
        <v>0</v>
      </c>
      <c r="F583" s="20">
        <f>F113</f>
        <v>153039</v>
      </c>
      <c r="G583" s="37">
        <f>G113</f>
        <v>838000</v>
      </c>
      <c r="H583" s="38">
        <f>H113</f>
        <v>2000</v>
      </c>
      <c r="I583" s="38">
        <f>I113</f>
        <v>2000</v>
      </c>
      <c r="L583" s="124"/>
      <c r="M583" s="130"/>
    </row>
    <row r="584" spans="1:15" ht="21.75" customHeight="1">
      <c r="A584" s="75"/>
      <c r="B584" s="153" t="s">
        <v>548</v>
      </c>
      <c r="C584" s="45">
        <f>C572</f>
        <v>1385699.46</v>
      </c>
      <c r="D584" s="45">
        <f>D572</f>
        <v>99222.28</v>
      </c>
      <c r="E584" s="65">
        <f>E572</f>
        <v>380000</v>
      </c>
      <c r="F584" s="126">
        <f>F572</f>
        <v>736930</v>
      </c>
      <c r="G584" s="37">
        <f>G572</f>
        <v>280000</v>
      </c>
      <c r="H584" s="38">
        <v>278000</v>
      </c>
      <c r="I584" s="38">
        <v>278000</v>
      </c>
      <c r="L584" s="124"/>
      <c r="M584" s="130"/>
      <c r="O584" s="86"/>
    </row>
    <row r="585" spans="1:15">
      <c r="A585" s="59"/>
      <c r="B585" s="153" t="s">
        <v>549</v>
      </c>
      <c r="C585" s="45">
        <f t="shared" ref="C585:I585" si="31">SUM(C582:C584)</f>
        <v>7225421.9399999995</v>
      </c>
      <c r="D585" s="45">
        <f t="shared" si="31"/>
        <v>6152516.8300000001</v>
      </c>
      <c r="E585" s="45">
        <f t="shared" si="31"/>
        <v>5974188.3499999996</v>
      </c>
      <c r="F585" s="20">
        <f t="shared" si="31"/>
        <v>6665217.3499999996</v>
      </c>
      <c r="G585" s="64">
        <f t="shared" si="31"/>
        <v>7083875.3499999996</v>
      </c>
      <c r="H585" s="39">
        <f t="shared" si="31"/>
        <v>6432569.3499999996</v>
      </c>
      <c r="I585" s="39">
        <f t="shared" si="31"/>
        <v>6631096.3499999996</v>
      </c>
      <c r="L585" s="129"/>
      <c r="M585" s="130"/>
    </row>
    <row r="586" spans="1:15" ht="20.25" customHeight="1">
      <c r="A586" s="59"/>
      <c r="B586" s="154"/>
      <c r="C586" s="45"/>
      <c r="D586" s="45"/>
      <c r="E586" s="65"/>
      <c r="F586" s="131"/>
      <c r="L586" s="124"/>
      <c r="M586" s="130"/>
      <c r="O586" s="86"/>
    </row>
    <row r="587" spans="1:15">
      <c r="A587" s="59"/>
      <c r="B587" s="153" t="s">
        <v>110</v>
      </c>
      <c r="C587" s="45">
        <f>C440</f>
        <v>4594770.2499999991</v>
      </c>
      <c r="D587" s="45">
        <f>D559</f>
        <v>4941154.13</v>
      </c>
      <c r="E587" s="45">
        <f>E559</f>
        <v>5169159</v>
      </c>
      <c r="F587" s="20">
        <f>F559</f>
        <v>5399172</v>
      </c>
      <c r="G587" s="37">
        <f>G440</f>
        <v>5861165</v>
      </c>
      <c r="H587" s="39">
        <f>H440</f>
        <v>5838314.5</v>
      </c>
      <c r="I587" s="39">
        <f>I440</f>
        <v>5857952.2249999996</v>
      </c>
      <c r="L587" s="132"/>
      <c r="M587" s="130"/>
    </row>
    <row r="588" spans="1:15" ht="22.5" customHeight="1">
      <c r="A588" s="59"/>
      <c r="B588" s="153" t="s">
        <v>550</v>
      </c>
      <c r="C588" s="45">
        <f>C554</f>
        <v>1597858.52</v>
      </c>
      <c r="D588" s="45">
        <f>D560</f>
        <v>577336.71000000008</v>
      </c>
      <c r="E588" s="45">
        <f>E560</f>
        <v>789222</v>
      </c>
      <c r="F588" s="20">
        <f>F554</f>
        <v>427106</v>
      </c>
      <c r="G588" s="37">
        <f>G560</f>
        <v>1200405</v>
      </c>
      <c r="H588" s="38">
        <f>H560</f>
        <v>494000</v>
      </c>
      <c r="I588" s="38">
        <f>I560</f>
        <v>334000</v>
      </c>
      <c r="L588" s="133"/>
      <c r="M588" s="130"/>
    </row>
    <row r="589" spans="1:15">
      <c r="A589" s="75"/>
      <c r="B589" s="153" t="s">
        <v>551</v>
      </c>
      <c r="C589" s="45">
        <f t="shared" ref="C589:I589" si="32">C579</f>
        <v>513141.87</v>
      </c>
      <c r="D589" s="45">
        <f t="shared" si="32"/>
        <v>12250.169999999998</v>
      </c>
      <c r="E589" s="45">
        <f t="shared" si="32"/>
        <v>8900</v>
      </c>
      <c r="F589" s="20">
        <f t="shared" si="32"/>
        <v>8900</v>
      </c>
      <c r="G589" s="37">
        <f t="shared" si="32"/>
        <v>8900</v>
      </c>
      <c r="H589" s="38">
        <f t="shared" si="32"/>
        <v>8900</v>
      </c>
      <c r="I589" s="38">
        <f t="shared" si="32"/>
        <v>8900</v>
      </c>
    </row>
    <row r="590" spans="1:15">
      <c r="A590" s="59"/>
      <c r="B590" s="153" t="s">
        <v>552</v>
      </c>
      <c r="C590" s="45">
        <f t="shared" ref="C590:I590" si="33">SUM(C587:C589)</f>
        <v>6705770.6399999997</v>
      </c>
      <c r="D590" s="45">
        <f t="shared" si="33"/>
        <v>5530741.0099999998</v>
      </c>
      <c r="E590" s="45">
        <f t="shared" si="33"/>
        <v>5967281</v>
      </c>
      <c r="F590" s="20">
        <f t="shared" si="33"/>
        <v>5835178</v>
      </c>
      <c r="G590" s="63">
        <f t="shared" si="33"/>
        <v>7070470</v>
      </c>
      <c r="H590" s="23">
        <f t="shared" si="33"/>
        <v>6341214.5</v>
      </c>
      <c r="I590" s="23">
        <f t="shared" si="33"/>
        <v>6200852.2249999996</v>
      </c>
    </row>
    <row r="591" spans="1:15">
      <c r="A591" s="75"/>
      <c r="B591" s="154"/>
      <c r="C591" s="45"/>
      <c r="D591" s="45"/>
      <c r="E591" s="141"/>
      <c r="F591" s="27"/>
    </row>
    <row r="592" spans="1:15">
      <c r="A592" s="59"/>
      <c r="B592" s="153" t="s">
        <v>553</v>
      </c>
      <c r="C592" s="45">
        <f t="shared" ref="C592:I592" si="34">C585-C590</f>
        <v>519651.29999999981</v>
      </c>
      <c r="D592" s="45">
        <f t="shared" si="34"/>
        <v>621775.8200000003</v>
      </c>
      <c r="E592" s="45">
        <f t="shared" si="34"/>
        <v>6907.3499999996275</v>
      </c>
      <c r="F592" s="20">
        <f t="shared" si="34"/>
        <v>830039.34999999963</v>
      </c>
      <c r="G592" s="63">
        <f t="shared" si="34"/>
        <v>13405.349999999627</v>
      </c>
      <c r="H592" s="23">
        <f t="shared" si="34"/>
        <v>91354.849999999627</v>
      </c>
      <c r="I592" s="23">
        <f t="shared" si="34"/>
        <v>430244.125</v>
      </c>
    </row>
    <row r="593" spans="1:9">
      <c r="A593" s="96"/>
      <c r="B593" s="134"/>
      <c r="C593" s="52"/>
      <c r="D593" s="52"/>
      <c r="E593" s="52"/>
      <c r="F593" s="27"/>
    </row>
    <row r="594" spans="1:9">
      <c r="A594" s="96"/>
      <c r="B594" s="135" t="s">
        <v>554</v>
      </c>
      <c r="C594" s="52"/>
      <c r="D594" s="52"/>
      <c r="E594" s="52"/>
      <c r="F594" s="27"/>
    </row>
    <row r="595" spans="1:9">
      <c r="G595" s="3"/>
      <c r="H595" s="3"/>
      <c r="I595" s="3"/>
    </row>
    <row r="596" spans="1:9">
      <c r="G596" s="3"/>
      <c r="H596" s="3"/>
      <c r="I596" s="3"/>
    </row>
    <row r="597" spans="1:9">
      <c r="G597" s="3"/>
      <c r="H597" s="3"/>
      <c r="I597" s="3"/>
    </row>
    <row r="598" spans="1:9">
      <c r="G598" s="3"/>
      <c r="H598" s="3"/>
      <c r="I598" s="3"/>
    </row>
    <row r="599" spans="1:9">
      <c r="G599" s="3"/>
      <c r="H599" s="3"/>
      <c r="I599" s="3"/>
    </row>
    <row r="600" spans="1:9">
      <c r="E600" s="2" t="s">
        <v>555</v>
      </c>
      <c r="G600" s="3"/>
      <c r="H600" s="3"/>
      <c r="I600" s="3"/>
    </row>
    <row r="601" spans="1:9">
      <c r="E601" s="2" t="s">
        <v>556</v>
      </c>
      <c r="G601" s="3"/>
      <c r="H601" s="3"/>
      <c r="I601" s="3"/>
    </row>
    <row r="602" spans="1:9">
      <c r="G602" s="3"/>
      <c r="H602" s="3"/>
      <c r="I602" s="3"/>
    </row>
    <row r="603" spans="1:9">
      <c r="G603" s="3"/>
      <c r="H603" s="3"/>
      <c r="I603" s="3"/>
    </row>
    <row r="604" spans="1:9">
      <c r="G604" s="3"/>
      <c r="H604" s="3"/>
      <c r="I604" s="3"/>
    </row>
    <row r="605" spans="1:9">
      <c r="G605" s="3"/>
      <c r="H605" s="3"/>
      <c r="I605" s="3"/>
    </row>
    <row r="606" spans="1:9">
      <c r="G606" s="3"/>
      <c r="H606" s="3"/>
      <c r="I606" s="3"/>
    </row>
    <row r="607" spans="1:9">
      <c r="G607" s="3"/>
      <c r="H607" s="3"/>
      <c r="I607" s="3"/>
    </row>
    <row r="608" spans="1:9">
      <c r="G608" s="3"/>
      <c r="H608" s="3"/>
      <c r="I608" s="3"/>
    </row>
    <row r="609" spans="3:9">
      <c r="C609" s="1"/>
      <c r="G609" s="3"/>
      <c r="H609" s="3"/>
      <c r="I609" s="3"/>
    </row>
    <row r="610" spans="3:9">
      <c r="C610" s="1"/>
      <c r="G610" s="3"/>
      <c r="H610" s="3"/>
      <c r="I610" s="3"/>
    </row>
    <row r="611" spans="3:9">
      <c r="C611" s="1"/>
      <c r="G611" s="3"/>
      <c r="H611" s="3"/>
      <c r="I611" s="3"/>
    </row>
    <row r="612" spans="3:9">
      <c r="C612" s="1"/>
      <c r="G612" s="3"/>
      <c r="H612" s="3"/>
      <c r="I612" s="3"/>
    </row>
    <row r="613" spans="3:9">
      <c r="C613" s="1"/>
      <c r="G613" s="3"/>
      <c r="H613" s="3"/>
      <c r="I613" s="3"/>
    </row>
    <row r="614" spans="3:9">
      <c r="C614" s="1"/>
      <c r="F614" s="3"/>
      <c r="G614" s="3"/>
      <c r="H614" s="3"/>
      <c r="I614" s="3"/>
    </row>
    <row r="615" spans="3:9">
      <c r="C615" s="1"/>
      <c r="F615" s="3"/>
      <c r="G615" s="3"/>
      <c r="H615" s="3"/>
      <c r="I615" s="3"/>
    </row>
    <row r="616" spans="3:9">
      <c r="C616" s="1"/>
      <c r="F616" s="3"/>
      <c r="G616" s="3"/>
      <c r="H616" s="3"/>
      <c r="I616" s="3"/>
    </row>
    <row r="617" spans="3:9">
      <c r="C617" s="1"/>
      <c r="F617" s="3"/>
      <c r="G617" s="3"/>
      <c r="H617" s="3"/>
      <c r="I617" s="3"/>
    </row>
    <row r="618" spans="3:9">
      <c r="C618" s="1"/>
      <c r="F618" s="3"/>
      <c r="G618" s="3"/>
      <c r="H618" s="3"/>
      <c r="I618" s="3"/>
    </row>
    <row r="619" spans="3:9">
      <c r="C619" s="1"/>
      <c r="E619" s="136"/>
      <c r="F619" s="3"/>
      <c r="G619" s="3"/>
      <c r="H619" s="3"/>
      <c r="I619" s="3"/>
    </row>
    <row r="620" spans="3:9">
      <c r="C620" s="1"/>
      <c r="E620" s="136"/>
      <c r="F620" s="3"/>
      <c r="G620" s="3"/>
      <c r="H620" s="3"/>
      <c r="I620" s="3"/>
    </row>
    <row r="621" spans="3:9">
      <c r="C621" s="1"/>
      <c r="E621" s="136"/>
      <c r="F621" s="3"/>
      <c r="G621" s="3"/>
      <c r="H621" s="3"/>
      <c r="I621" s="3"/>
    </row>
    <row r="622" spans="3:9">
      <c r="C622" s="1"/>
      <c r="E622" s="136"/>
      <c r="F622" s="3"/>
      <c r="G622" s="3"/>
      <c r="H622" s="3"/>
      <c r="I622" s="3"/>
    </row>
    <row r="623" spans="3:9">
      <c r="C623" s="1"/>
      <c r="E623" s="136"/>
      <c r="F623" s="3"/>
      <c r="G623" s="3"/>
      <c r="H623" s="3"/>
      <c r="I623" s="3"/>
    </row>
    <row r="624" spans="3:9">
      <c r="C624" s="1"/>
      <c r="E624" s="136"/>
      <c r="F624" s="3"/>
      <c r="G624" s="3"/>
      <c r="H624" s="3"/>
      <c r="I624" s="3"/>
    </row>
    <row r="625" spans="3:9">
      <c r="C625" s="1"/>
      <c r="E625" s="136"/>
      <c r="F625" s="3"/>
      <c r="G625" s="3"/>
      <c r="H625" s="3"/>
      <c r="I625" s="3"/>
    </row>
    <row r="626" spans="3:9">
      <c r="C626" s="1"/>
      <c r="E626" s="136"/>
      <c r="F626" s="3"/>
      <c r="G626" s="3"/>
      <c r="H626" s="3"/>
      <c r="I626" s="3"/>
    </row>
    <row r="627" spans="3:9">
      <c r="C627" s="1"/>
      <c r="E627" s="136"/>
      <c r="F627" s="3"/>
      <c r="G627" s="3"/>
      <c r="H627" s="3"/>
      <c r="I627" s="3"/>
    </row>
    <row r="628" spans="3:9">
      <c r="C628" s="1"/>
      <c r="E628" s="136"/>
      <c r="F628" s="3"/>
      <c r="G628" s="3"/>
      <c r="H628" s="3"/>
      <c r="I628" s="3"/>
    </row>
    <row r="629" spans="3:9">
      <c r="C629" s="1"/>
      <c r="E629" s="136"/>
      <c r="G629" s="3"/>
      <c r="H629" s="3"/>
      <c r="I629" s="3"/>
    </row>
    <row r="630" spans="3:9">
      <c r="C630" s="1"/>
      <c r="E630" s="136"/>
      <c r="G630" s="3"/>
      <c r="H630" s="3"/>
      <c r="I630" s="3"/>
    </row>
    <row r="631" spans="3:9">
      <c r="C631" s="1"/>
      <c r="E631" s="136"/>
      <c r="G631" s="3"/>
      <c r="H631" s="3"/>
      <c r="I631" s="3"/>
    </row>
    <row r="632" spans="3:9">
      <c r="C632" s="1"/>
      <c r="E632" s="136"/>
      <c r="G632" s="3"/>
      <c r="H632" s="3"/>
      <c r="I632" s="3"/>
    </row>
    <row r="633" spans="3:9">
      <c r="C633" s="1"/>
      <c r="E633" s="136"/>
      <c r="G633" s="3"/>
      <c r="H633" s="3"/>
      <c r="I633" s="3"/>
    </row>
    <row r="634" spans="3:9">
      <c r="C634" s="1"/>
      <c r="E634" s="136"/>
      <c r="F634" s="3"/>
      <c r="G634" s="3"/>
      <c r="H634" s="3"/>
      <c r="I634" s="3"/>
    </row>
    <row r="635" spans="3:9">
      <c r="C635" s="1"/>
      <c r="E635" s="136"/>
      <c r="F635" s="3"/>
      <c r="G635" s="3"/>
      <c r="H635" s="3"/>
      <c r="I635" s="3"/>
    </row>
    <row r="636" spans="3:9">
      <c r="C636" s="1"/>
      <c r="E636" s="136"/>
      <c r="F636" s="3"/>
      <c r="G636" s="3"/>
      <c r="H636" s="3"/>
      <c r="I636" s="3"/>
    </row>
    <row r="637" spans="3:9">
      <c r="C637" s="1"/>
      <c r="E637" s="136"/>
      <c r="F637" s="3"/>
      <c r="G637" s="3"/>
      <c r="H637" s="3"/>
      <c r="I637" s="3"/>
    </row>
    <row r="638" spans="3:9">
      <c r="C638" s="1"/>
      <c r="E638" s="136"/>
      <c r="F638" s="3"/>
      <c r="G638" s="3"/>
      <c r="H638" s="3"/>
      <c r="I638" s="3"/>
    </row>
    <row r="639" spans="3:9">
      <c r="C639" s="1"/>
      <c r="E639" s="136"/>
      <c r="F639" s="3"/>
      <c r="G639" s="3"/>
      <c r="H639" s="3"/>
      <c r="I639" s="3"/>
    </row>
    <row r="640" spans="3:9">
      <c r="C640" s="1"/>
      <c r="E640" s="136"/>
      <c r="F640" s="3"/>
      <c r="G640" s="3"/>
      <c r="H640" s="3"/>
      <c r="I640" s="3"/>
    </row>
    <row r="641" spans="3:9">
      <c r="C641" s="1"/>
      <c r="E641" s="136"/>
      <c r="F641" s="3"/>
      <c r="G641" s="3"/>
      <c r="H641" s="3"/>
      <c r="I641" s="3"/>
    </row>
    <row r="642" spans="3:9">
      <c r="C642" s="1"/>
      <c r="E642" s="136"/>
      <c r="F642" s="3"/>
      <c r="G642" s="3"/>
      <c r="H642" s="3"/>
      <c r="I642" s="3"/>
    </row>
    <row r="643" spans="3:9">
      <c r="C643" s="1"/>
      <c r="E643" s="136"/>
      <c r="F643" s="3"/>
      <c r="G643" s="3"/>
      <c r="H643" s="3"/>
      <c r="I643" s="3"/>
    </row>
    <row r="644" spans="3:9">
      <c r="C644" s="1"/>
      <c r="E644" s="136"/>
      <c r="F644" s="3"/>
      <c r="G644" s="3"/>
      <c r="H644" s="3"/>
      <c r="I644" s="3"/>
    </row>
    <row r="645" spans="3:9">
      <c r="C645" s="1"/>
      <c r="E645" s="136"/>
      <c r="F645" s="3"/>
      <c r="G645" s="3"/>
      <c r="H645" s="3"/>
      <c r="I645" s="3"/>
    </row>
    <row r="646" spans="3:9">
      <c r="C646" s="1"/>
      <c r="E646" s="136"/>
      <c r="F646" s="3"/>
      <c r="G646" s="3"/>
      <c r="H646" s="3"/>
      <c r="I646" s="3"/>
    </row>
    <row r="647" spans="3:9">
      <c r="C647" s="1"/>
      <c r="E647" s="136"/>
      <c r="F647" s="3"/>
      <c r="G647" s="3"/>
      <c r="H647" s="3"/>
      <c r="I647" s="3"/>
    </row>
    <row r="648" spans="3:9">
      <c r="C648" s="1"/>
      <c r="E648" s="136"/>
      <c r="F648" s="3"/>
      <c r="G648" s="3"/>
      <c r="H648" s="3"/>
      <c r="I648" s="3"/>
    </row>
    <row r="649" spans="3:9">
      <c r="C649" s="1"/>
      <c r="E649" s="136"/>
      <c r="F649" s="3"/>
      <c r="G649" s="3"/>
      <c r="H649" s="3"/>
      <c r="I649" s="3"/>
    </row>
    <row r="650" spans="3:9">
      <c r="C650" s="1"/>
      <c r="E650" s="136"/>
      <c r="F650" s="3"/>
      <c r="G650" s="3"/>
      <c r="H650" s="3"/>
      <c r="I650" s="3"/>
    </row>
    <row r="651" spans="3:9">
      <c r="C651" s="1"/>
      <c r="E651" s="136"/>
      <c r="F651" s="3"/>
      <c r="G651" s="3"/>
      <c r="H651" s="3"/>
      <c r="I651" s="3"/>
    </row>
    <row r="652" spans="3:9">
      <c r="C652" s="1"/>
      <c r="E652" s="136"/>
      <c r="F652" s="3"/>
      <c r="G652" s="3"/>
      <c r="H652" s="3"/>
      <c r="I652" s="3"/>
    </row>
    <row r="653" spans="3:9">
      <c r="C653" s="1"/>
      <c r="E653" s="136"/>
      <c r="F653" s="3"/>
      <c r="G653" s="3"/>
      <c r="H653" s="3"/>
      <c r="I653" s="3"/>
    </row>
    <row r="654" spans="3:9">
      <c r="C654" s="1"/>
      <c r="E654" s="136"/>
      <c r="F654" s="3"/>
      <c r="G654" s="3"/>
      <c r="H654" s="3"/>
      <c r="I654" s="3"/>
    </row>
    <row r="655" spans="3:9">
      <c r="C655" s="1"/>
      <c r="E655" s="136"/>
      <c r="F655" s="3"/>
      <c r="G655" s="3"/>
      <c r="H655" s="3"/>
      <c r="I655" s="3"/>
    </row>
    <row r="656" spans="3:9">
      <c r="C656" s="1"/>
      <c r="E656" s="136"/>
      <c r="F656" s="3"/>
      <c r="G656" s="3"/>
      <c r="H656" s="3"/>
      <c r="I656" s="3"/>
    </row>
    <row r="657" spans="3:9">
      <c r="C657" s="1"/>
      <c r="E657" s="136"/>
      <c r="F657" s="3"/>
      <c r="G657" s="3"/>
      <c r="H657" s="3"/>
      <c r="I657" s="3"/>
    </row>
    <row r="658" spans="3:9">
      <c r="C658" s="1"/>
      <c r="E658" s="136"/>
      <c r="F658" s="3"/>
      <c r="G658" s="3"/>
      <c r="H658" s="3"/>
      <c r="I658" s="3"/>
    </row>
    <row r="659" spans="3:9">
      <c r="C659" s="1"/>
      <c r="E659" s="136"/>
      <c r="F659" s="3"/>
      <c r="G659" s="3"/>
      <c r="H659" s="3"/>
      <c r="I659" s="3"/>
    </row>
    <row r="660" spans="3:9">
      <c r="C660" s="1"/>
      <c r="E660" s="136"/>
      <c r="F660" s="3"/>
      <c r="G660" s="3"/>
      <c r="H660" s="3"/>
      <c r="I660" s="3"/>
    </row>
    <row r="661" spans="3:9">
      <c r="C661" s="1"/>
      <c r="E661" s="136"/>
      <c r="F661" s="3"/>
      <c r="G661" s="3"/>
      <c r="H661" s="3"/>
      <c r="I661" s="3"/>
    </row>
    <row r="662" spans="3:9">
      <c r="C662" s="1"/>
      <c r="E662" s="136"/>
      <c r="F662" s="3"/>
      <c r="G662" s="3"/>
      <c r="H662" s="3"/>
      <c r="I662" s="3"/>
    </row>
    <row r="663" spans="3:9">
      <c r="C663" s="1"/>
      <c r="E663" s="136"/>
      <c r="F663" s="3"/>
      <c r="G663" s="3"/>
      <c r="H663" s="3"/>
      <c r="I663" s="3"/>
    </row>
    <row r="664" spans="3:9">
      <c r="C664" s="1"/>
      <c r="E664" s="136"/>
      <c r="F664" s="3"/>
      <c r="G664" s="3"/>
      <c r="H664" s="3"/>
      <c r="I664" s="3"/>
    </row>
    <row r="665" spans="3:9">
      <c r="C665" s="1"/>
      <c r="E665" s="136"/>
      <c r="F665" s="3"/>
      <c r="G665" s="3"/>
      <c r="H665" s="3"/>
      <c r="I665" s="3"/>
    </row>
    <row r="666" spans="3:9">
      <c r="C666" s="1"/>
      <c r="E666" s="136"/>
      <c r="F666" s="3"/>
      <c r="G666" s="3"/>
      <c r="H666" s="3"/>
      <c r="I666" s="3"/>
    </row>
    <row r="667" spans="3:9">
      <c r="C667" s="1"/>
      <c r="E667" s="136"/>
      <c r="F667" s="3"/>
      <c r="G667" s="3"/>
      <c r="H667" s="3"/>
      <c r="I667" s="3"/>
    </row>
    <row r="668" spans="3:9">
      <c r="C668" s="1"/>
      <c r="E668" s="136"/>
      <c r="F668" s="3"/>
      <c r="G668" s="3"/>
      <c r="H668" s="3"/>
      <c r="I668" s="3"/>
    </row>
    <row r="669" spans="3:9">
      <c r="C669" s="1"/>
      <c r="E669" s="136"/>
      <c r="F669" s="3"/>
      <c r="G669" s="3"/>
      <c r="H669" s="3"/>
      <c r="I669" s="3"/>
    </row>
    <row r="670" spans="3:9">
      <c r="C670" s="1"/>
      <c r="E670" s="136"/>
      <c r="F670" s="3"/>
      <c r="G670" s="3"/>
      <c r="H670" s="3"/>
      <c r="I670" s="3"/>
    </row>
    <row r="671" spans="3:9">
      <c r="C671" s="1"/>
      <c r="E671" s="136"/>
      <c r="F671" s="3"/>
      <c r="G671" s="3"/>
      <c r="H671" s="3"/>
      <c r="I671" s="3"/>
    </row>
    <row r="672" spans="3:9">
      <c r="C672" s="1"/>
      <c r="E672" s="136"/>
      <c r="F672" s="3"/>
      <c r="G672" s="3"/>
      <c r="H672" s="3"/>
      <c r="I672" s="3"/>
    </row>
    <row r="673" spans="3:9">
      <c r="C673" s="1"/>
      <c r="E673" s="136"/>
      <c r="F673" s="3"/>
      <c r="G673" s="3"/>
      <c r="H673" s="3"/>
      <c r="I673" s="3"/>
    </row>
    <row r="674" spans="3:9">
      <c r="C674" s="1"/>
      <c r="E674" s="136"/>
      <c r="F674" s="3"/>
      <c r="G674" s="3"/>
      <c r="H674" s="3"/>
      <c r="I674" s="3"/>
    </row>
    <row r="675" spans="3:9">
      <c r="C675" s="1"/>
      <c r="E675" s="136"/>
      <c r="F675" s="3"/>
      <c r="G675" s="3"/>
      <c r="H675" s="3"/>
      <c r="I675" s="3"/>
    </row>
    <row r="676" spans="3:9">
      <c r="C676" s="1"/>
      <c r="E676" s="136"/>
      <c r="F676" s="3"/>
      <c r="G676" s="3"/>
      <c r="H676" s="3"/>
      <c r="I676" s="3"/>
    </row>
    <row r="677" spans="3:9">
      <c r="C677" s="1"/>
      <c r="E677" s="136"/>
      <c r="F677" s="3"/>
      <c r="G677" s="3"/>
      <c r="H677" s="3"/>
      <c r="I677" s="3"/>
    </row>
    <row r="678" spans="3:9">
      <c r="C678" s="1"/>
      <c r="E678" s="136"/>
      <c r="F678" s="3"/>
      <c r="G678" s="3"/>
      <c r="H678" s="3"/>
      <c r="I678" s="3"/>
    </row>
    <row r="679" spans="3:9">
      <c r="C679" s="1"/>
      <c r="E679" s="136"/>
      <c r="F679" s="3"/>
      <c r="G679" s="3"/>
      <c r="H679" s="3"/>
      <c r="I679" s="3"/>
    </row>
    <row r="680" spans="3:9">
      <c r="C680" s="1"/>
      <c r="E680" s="136"/>
      <c r="F680" s="3"/>
      <c r="G680" s="3"/>
      <c r="H680" s="3"/>
      <c r="I680" s="3"/>
    </row>
    <row r="681" spans="3:9">
      <c r="C681" s="1"/>
      <c r="E681" s="136"/>
      <c r="F681" s="3"/>
      <c r="G681" s="3"/>
      <c r="H681" s="3"/>
      <c r="I681" s="3"/>
    </row>
    <row r="682" spans="3:9">
      <c r="C682" s="1"/>
      <c r="E682" s="136"/>
      <c r="F682" s="3"/>
      <c r="G682" s="3"/>
      <c r="H682" s="3"/>
      <c r="I682" s="3"/>
    </row>
    <row r="683" spans="3:9">
      <c r="C683" s="1"/>
      <c r="E683" s="136"/>
      <c r="F683" s="3"/>
      <c r="G683" s="3"/>
      <c r="H683" s="3"/>
      <c r="I683" s="3"/>
    </row>
    <row r="684" spans="3:9">
      <c r="C684" s="1"/>
      <c r="E684" s="136"/>
      <c r="F684" s="3"/>
      <c r="G684" s="3"/>
      <c r="H684" s="3"/>
      <c r="I684" s="3"/>
    </row>
    <row r="685" spans="3:9">
      <c r="C685" s="1"/>
      <c r="E685" s="136"/>
      <c r="F685" s="3"/>
      <c r="G685" s="3"/>
      <c r="H685" s="3"/>
      <c r="I685" s="3"/>
    </row>
    <row r="686" spans="3:9">
      <c r="C686" s="1"/>
      <c r="E686" s="136"/>
      <c r="F686" s="3"/>
      <c r="G686" s="3"/>
      <c r="H686" s="3"/>
      <c r="I686" s="3"/>
    </row>
    <row r="687" spans="3:9">
      <c r="C687" s="1"/>
      <c r="E687" s="136"/>
      <c r="F687" s="3"/>
      <c r="G687" s="3"/>
      <c r="H687" s="3"/>
      <c r="I687" s="3"/>
    </row>
    <row r="688" spans="3:9">
      <c r="C688" s="1"/>
      <c r="E688" s="136"/>
      <c r="F688" s="3"/>
      <c r="G688" s="3"/>
      <c r="H688" s="3"/>
      <c r="I688" s="3"/>
    </row>
    <row r="689" spans="3:9">
      <c r="C689" s="1"/>
      <c r="E689" s="136"/>
      <c r="F689" s="3"/>
      <c r="G689" s="3"/>
      <c r="H689" s="3"/>
      <c r="I689" s="3"/>
    </row>
    <row r="690" spans="3:9">
      <c r="C690" s="1"/>
      <c r="E690" s="136"/>
      <c r="F690" s="3"/>
      <c r="G690" s="3"/>
      <c r="H690" s="3"/>
      <c r="I690" s="3"/>
    </row>
    <row r="691" spans="3:9">
      <c r="C691" s="1"/>
      <c r="E691" s="136"/>
      <c r="F691" s="3"/>
      <c r="G691" s="3"/>
      <c r="H691" s="3"/>
      <c r="I691" s="3"/>
    </row>
    <row r="692" spans="3:9">
      <c r="C692" s="1"/>
      <c r="E692" s="136"/>
      <c r="F692" s="3"/>
      <c r="G692" s="3"/>
      <c r="H692" s="3"/>
      <c r="I692" s="3"/>
    </row>
    <row r="693" spans="3:9">
      <c r="C693" s="1"/>
      <c r="E693" s="136"/>
      <c r="F693" s="3"/>
      <c r="G693" s="3"/>
      <c r="H693" s="3"/>
      <c r="I693" s="3"/>
    </row>
    <row r="694" spans="3:9">
      <c r="C694" s="1"/>
      <c r="E694" s="136"/>
      <c r="F694" s="3"/>
      <c r="G694" s="3"/>
      <c r="H694" s="3"/>
      <c r="I694" s="3"/>
    </row>
    <row r="695" spans="3:9">
      <c r="C695" s="1"/>
      <c r="E695" s="136"/>
      <c r="F695" s="3"/>
      <c r="G695" s="3"/>
      <c r="H695" s="3"/>
      <c r="I695" s="3"/>
    </row>
    <row r="696" spans="3:9">
      <c r="C696" s="1"/>
      <c r="E696" s="136"/>
      <c r="F696" s="3"/>
      <c r="G696" s="3"/>
      <c r="H696" s="3"/>
      <c r="I696" s="3"/>
    </row>
    <row r="697" spans="3:9">
      <c r="C697" s="1"/>
      <c r="E697" s="136"/>
      <c r="F697" s="3"/>
      <c r="G697" s="3"/>
      <c r="H697" s="3"/>
      <c r="I697" s="3"/>
    </row>
    <row r="698" spans="3:9">
      <c r="C698" s="1"/>
      <c r="E698" s="136"/>
      <c r="F698" s="3"/>
      <c r="G698" s="3"/>
      <c r="H698" s="3"/>
      <c r="I698" s="3"/>
    </row>
    <row r="699" spans="3:9">
      <c r="C699" s="1"/>
      <c r="E699" s="136"/>
      <c r="F699" s="3"/>
      <c r="G699" s="3"/>
      <c r="H699" s="3"/>
      <c r="I699" s="3"/>
    </row>
    <row r="700" spans="3:9">
      <c r="C700" s="1"/>
      <c r="E700" s="136"/>
      <c r="F700" s="3"/>
      <c r="G700" s="3"/>
      <c r="H700" s="3"/>
      <c r="I700" s="3"/>
    </row>
    <row r="701" spans="3:9">
      <c r="C701" s="1"/>
      <c r="E701" s="136"/>
      <c r="F701" s="3"/>
      <c r="G701" s="3"/>
      <c r="H701" s="3"/>
      <c r="I701" s="3"/>
    </row>
    <row r="702" spans="3:9">
      <c r="C702" s="1"/>
      <c r="E702" s="136"/>
      <c r="F702" s="3"/>
      <c r="G702" s="3"/>
      <c r="H702" s="3"/>
      <c r="I702" s="3"/>
    </row>
    <row r="703" spans="3:9">
      <c r="C703" s="1"/>
      <c r="E703" s="136"/>
      <c r="F703" s="3"/>
      <c r="G703" s="3"/>
      <c r="H703" s="3"/>
      <c r="I703" s="3"/>
    </row>
    <row r="704" spans="3:9">
      <c r="C704" s="1"/>
      <c r="E704" s="136"/>
      <c r="F704" s="3"/>
      <c r="G704" s="3"/>
      <c r="H704" s="3"/>
      <c r="I704" s="3"/>
    </row>
    <row r="705" spans="3:9">
      <c r="C705" s="1"/>
      <c r="E705" s="136"/>
      <c r="F705" s="3"/>
      <c r="G705" s="3"/>
      <c r="H705" s="3"/>
      <c r="I705" s="3"/>
    </row>
    <row r="706" spans="3:9">
      <c r="C706" s="1"/>
      <c r="E706" s="136"/>
      <c r="F706" s="3"/>
      <c r="G706" s="3"/>
      <c r="H706" s="3"/>
      <c r="I706" s="3"/>
    </row>
    <row r="707" spans="3:9">
      <c r="C707" s="1"/>
      <c r="E707" s="136"/>
      <c r="F707" s="3"/>
      <c r="G707" s="3"/>
      <c r="H707" s="3"/>
      <c r="I707" s="3"/>
    </row>
    <row r="708" spans="3:9">
      <c r="C708" s="1"/>
      <c r="E708" s="136"/>
      <c r="F708" s="3"/>
      <c r="G708" s="3"/>
      <c r="H708" s="3"/>
      <c r="I708" s="3"/>
    </row>
    <row r="709" spans="3:9">
      <c r="C709" s="1"/>
      <c r="E709" s="136"/>
      <c r="F709" s="3"/>
      <c r="G709" s="3"/>
      <c r="H709" s="3"/>
      <c r="I709" s="3"/>
    </row>
    <row r="710" spans="3:9">
      <c r="C710" s="1"/>
      <c r="E710" s="136"/>
      <c r="F710" s="3"/>
      <c r="G710" s="3"/>
      <c r="H710" s="3"/>
      <c r="I710" s="3"/>
    </row>
    <row r="711" spans="3:9">
      <c r="C711" s="1"/>
      <c r="E711" s="136"/>
      <c r="F711" s="3"/>
      <c r="G711" s="3"/>
      <c r="H711" s="3"/>
      <c r="I711" s="3"/>
    </row>
    <row r="712" spans="3:9">
      <c r="C712" s="1"/>
      <c r="E712" s="136"/>
      <c r="F712" s="3"/>
      <c r="G712" s="3"/>
      <c r="H712" s="3"/>
      <c r="I712" s="3"/>
    </row>
    <row r="713" spans="3:9">
      <c r="C713" s="1"/>
      <c r="E713" s="136"/>
      <c r="F713" s="3"/>
      <c r="G713" s="3"/>
      <c r="H713" s="3"/>
      <c r="I713" s="3"/>
    </row>
    <row r="714" spans="3:9">
      <c r="C714" s="1"/>
      <c r="E714" s="136"/>
      <c r="F714" s="3"/>
      <c r="G714" s="3"/>
      <c r="H714" s="3"/>
      <c r="I714" s="3"/>
    </row>
    <row r="715" spans="3:9">
      <c r="C715" s="1"/>
      <c r="E715" s="136"/>
      <c r="F715" s="3"/>
      <c r="G715" s="3"/>
      <c r="H715" s="3"/>
      <c r="I715" s="3"/>
    </row>
    <row r="716" spans="3:9">
      <c r="C716" s="1"/>
      <c r="E716" s="136"/>
      <c r="F716" s="3"/>
      <c r="G716" s="3"/>
      <c r="H716" s="3"/>
      <c r="I716" s="3"/>
    </row>
    <row r="717" spans="3:9">
      <c r="C717" s="1"/>
      <c r="E717" s="136"/>
      <c r="F717" s="3"/>
      <c r="G717" s="3"/>
      <c r="H717" s="3"/>
      <c r="I717" s="3"/>
    </row>
    <row r="718" spans="3:9">
      <c r="C718" s="1"/>
      <c r="E718" s="136"/>
      <c r="F718" s="3"/>
      <c r="G718" s="3"/>
      <c r="H718" s="3"/>
      <c r="I718" s="3"/>
    </row>
    <row r="719" spans="3:9">
      <c r="C719" s="1"/>
      <c r="E719" s="136"/>
      <c r="F719" s="3"/>
      <c r="G719" s="3"/>
      <c r="H719" s="3"/>
      <c r="I719" s="3"/>
    </row>
    <row r="720" spans="3:9">
      <c r="C720" s="1"/>
      <c r="E720" s="136"/>
      <c r="F720" s="3"/>
      <c r="G720" s="3"/>
      <c r="H720" s="3"/>
      <c r="I720" s="3"/>
    </row>
    <row r="721" spans="3:9">
      <c r="C721" s="1"/>
      <c r="E721" s="136"/>
      <c r="F721" s="3"/>
      <c r="G721" s="3"/>
      <c r="H721" s="3"/>
      <c r="I721" s="3"/>
    </row>
    <row r="722" spans="3:9">
      <c r="C722" s="1"/>
      <c r="E722" s="136"/>
      <c r="F722" s="3"/>
      <c r="G722" s="3"/>
      <c r="H722" s="3"/>
      <c r="I722" s="3"/>
    </row>
    <row r="723" spans="3:9">
      <c r="C723" s="1"/>
      <c r="E723" s="136"/>
      <c r="F723" s="3"/>
      <c r="G723" s="3"/>
      <c r="H723" s="3"/>
      <c r="I723" s="3"/>
    </row>
    <row r="724" spans="3:9">
      <c r="C724" s="1"/>
      <c r="E724" s="136"/>
      <c r="F724" s="3"/>
      <c r="G724" s="3"/>
      <c r="H724" s="3"/>
      <c r="I724" s="3"/>
    </row>
    <row r="725" spans="3:9">
      <c r="C725" s="1"/>
      <c r="E725" s="136"/>
      <c r="F725" s="3"/>
      <c r="G725" s="3"/>
      <c r="H725" s="3"/>
      <c r="I725" s="3"/>
    </row>
    <row r="726" spans="3:9">
      <c r="C726" s="1"/>
      <c r="E726" s="136"/>
      <c r="F726" s="3"/>
      <c r="G726" s="3"/>
      <c r="H726" s="3"/>
      <c r="I726" s="3"/>
    </row>
    <row r="727" spans="3:9">
      <c r="C727" s="1"/>
      <c r="E727" s="136"/>
      <c r="F727" s="3"/>
      <c r="G727" s="3"/>
      <c r="H727" s="3"/>
      <c r="I727" s="3"/>
    </row>
    <row r="728" spans="3:9">
      <c r="C728" s="1"/>
      <c r="E728" s="136"/>
      <c r="F728" s="3"/>
      <c r="G728" s="3"/>
      <c r="H728" s="3"/>
      <c r="I728" s="3"/>
    </row>
    <row r="729" spans="3:9">
      <c r="C729" s="1"/>
      <c r="E729" s="136"/>
      <c r="F729" s="3"/>
      <c r="G729" s="3"/>
      <c r="H729" s="3"/>
      <c r="I729" s="3"/>
    </row>
    <row r="730" spans="3:9">
      <c r="C730" s="1"/>
      <c r="E730" s="136"/>
      <c r="F730" s="3"/>
      <c r="G730" s="3"/>
      <c r="H730" s="3"/>
      <c r="I730" s="3"/>
    </row>
    <row r="731" spans="3:9">
      <c r="C731" s="1"/>
      <c r="E731" s="136"/>
      <c r="F731" s="3"/>
      <c r="G731" s="3"/>
      <c r="H731" s="3"/>
      <c r="I731" s="3"/>
    </row>
    <row r="732" spans="3:9">
      <c r="C732" s="1"/>
      <c r="E732" s="136"/>
      <c r="F732" s="3"/>
      <c r="G732" s="3"/>
      <c r="H732" s="3"/>
      <c r="I732" s="3"/>
    </row>
    <row r="733" spans="3:9">
      <c r="C733" s="1"/>
      <c r="E733" s="136"/>
      <c r="F733" s="3"/>
      <c r="G733" s="3"/>
      <c r="H733" s="3"/>
      <c r="I733" s="3"/>
    </row>
    <row r="734" spans="3:9">
      <c r="C734" s="1"/>
      <c r="E734" s="136"/>
      <c r="F734" s="3"/>
      <c r="G734" s="3"/>
      <c r="H734" s="3"/>
      <c r="I734" s="3"/>
    </row>
    <row r="735" spans="3:9">
      <c r="C735" s="1"/>
      <c r="E735" s="136"/>
      <c r="F735" s="3"/>
      <c r="G735" s="3"/>
      <c r="H735" s="3"/>
      <c r="I735" s="3"/>
    </row>
    <row r="736" spans="3:9">
      <c r="C736" s="1"/>
      <c r="E736" s="136"/>
      <c r="F736" s="3"/>
      <c r="G736" s="3"/>
      <c r="H736" s="3"/>
      <c r="I736" s="3"/>
    </row>
    <row r="737" spans="3:9">
      <c r="C737" s="1"/>
      <c r="E737" s="136"/>
      <c r="F737" s="3"/>
      <c r="G737" s="3"/>
      <c r="H737" s="3"/>
      <c r="I737" s="3"/>
    </row>
    <row r="738" spans="3:9">
      <c r="C738" s="1"/>
      <c r="E738" s="136"/>
      <c r="F738" s="3"/>
      <c r="G738" s="3"/>
      <c r="H738" s="3"/>
      <c r="I738" s="3"/>
    </row>
    <row r="739" spans="3:9">
      <c r="C739" s="1"/>
      <c r="E739" s="136"/>
      <c r="F739" s="3"/>
      <c r="G739" s="3"/>
      <c r="H739" s="3"/>
      <c r="I739" s="3"/>
    </row>
    <row r="740" spans="3:9">
      <c r="C740" s="1"/>
      <c r="E740" s="136"/>
      <c r="F740" s="3"/>
      <c r="G740" s="3"/>
      <c r="H740" s="3"/>
      <c r="I740" s="3"/>
    </row>
    <row r="741" spans="3:9">
      <c r="C741" s="1"/>
      <c r="E741" s="136"/>
      <c r="F741" s="3"/>
      <c r="G741" s="3"/>
      <c r="H741" s="3"/>
      <c r="I741" s="3"/>
    </row>
    <row r="742" spans="3:9">
      <c r="C742" s="1"/>
      <c r="E742" s="136"/>
      <c r="F742" s="3"/>
      <c r="G742" s="3"/>
      <c r="H742" s="3"/>
      <c r="I742" s="3"/>
    </row>
    <row r="743" spans="3:9">
      <c r="C743" s="1"/>
      <c r="E743" s="136"/>
      <c r="F743" s="3"/>
      <c r="G743" s="3"/>
      <c r="H743" s="3"/>
      <c r="I743" s="3"/>
    </row>
    <row r="744" spans="3:9">
      <c r="C744" s="1"/>
      <c r="E744" s="136"/>
      <c r="F744" s="3"/>
      <c r="G744" s="3"/>
      <c r="H744" s="3"/>
      <c r="I744" s="3"/>
    </row>
    <row r="745" spans="3:9">
      <c r="C745" s="1"/>
      <c r="E745" s="136"/>
      <c r="F745" s="3"/>
      <c r="G745" s="3"/>
      <c r="H745" s="3"/>
      <c r="I745" s="3"/>
    </row>
    <row r="746" spans="3:9">
      <c r="C746" s="1"/>
      <c r="E746" s="136"/>
      <c r="F746" s="3"/>
      <c r="G746" s="3"/>
      <c r="H746" s="3"/>
      <c r="I746" s="3"/>
    </row>
    <row r="747" spans="3:9">
      <c r="C747" s="1"/>
      <c r="E747" s="136"/>
      <c r="F747" s="3"/>
      <c r="G747" s="3"/>
      <c r="H747" s="3"/>
      <c r="I747" s="3"/>
    </row>
    <row r="748" spans="3:9">
      <c r="C748" s="1"/>
      <c r="E748" s="136"/>
      <c r="F748" s="3"/>
      <c r="G748" s="3"/>
      <c r="H748" s="3"/>
      <c r="I748" s="3"/>
    </row>
    <row r="749" spans="3:9">
      <c r="C749" s="1"/>
      <c r="E749" s="136"/>
      <c r="F749" s="3"/>
      <c r="G749" s="3"/>
      <c r="H749" s="3"/>
      <c r="I749" s="3"/>
    </row>
    <row r="750" spans="3:9">
      <c r="C750" s="1"/>
      <c r="E750" s="136"/>
      <c r="F750" s="3"/>
      <c r="G750" s="3"/>
      <c r="H750" s="3"/>
      <c r="I750" s="3"/>
    </row>
    <row r="751" spans="3:9">
      <c r="C751" s="1"/>
      <c r="G751" s="3"/>
      <c r="H751" s="3"/>
      <c r="I751" s="3"/>
    </row>
    <row r="752" spans="3:9">
      <c r="C752" s="1"/>
      <c r="G752" s="3"/>
      <c r="H752" s="3"/>
      <c r="I752" s="3"/>
    </row>
    <row r="753" spans="3:9">
      <c r="C753" s="1"/>
      <c r="G753" s="3"/>
      <c r="H753" s="3"/>
      <c r="I753" s="3"/>
    </row>
    <row r="754" spans="3:9">
      <c r="C754" s="1"/>
      <c r="G754" s="3"/>
      <c r="H754" s="3"/>
      <c r="I754" s="3"/>
    </row>
    <row r="755" spans="3:9">
      <c r="C755" s="1"/>
      <c r="G755" s="3"/>
      <c r="H755" s="3"/>
      <c r="I755" s="3"/>
    </row>
    <row r="756" spans="3:9">
      <c r="C756" s="1"/>
      <c r="G756" s="3"/>
      <c r="H756" s="3"/>
      <c r="I756" s="3"/>
    </row>
    <row r="757" spans="3:9">
      <c r="C757" s="1"/>
      <c r="G757" s="3"/>
      <c r="H757" s="3"/>
      <c r="I757" s="3"/>
    </row>
    <row r="758" spans="3:9">
      <c r="C758" s="1"/>
      <c r="G758" s="3"/>
      <c r="H758" s="3"/>
      <c r="I758" s="3"/>
    </row>
    <row r="759" spans="3:9">
      <c r="C759" s="1"/>
      <c r="E759" s="1"/>
      <c r="G759" s="3"/>
      <c r="H759" s="3"/>
      <c r="I759" s="3"/>
    </row>
    <row r="760" spans="3:9">
      <c r="C760" s="1"/>
      <c r="E760" s="1"/>
      <c r="G760" s="3"/>
      <c r="H760" s="3"/>
      <c r="I760" s="3"/>
    </row>
    <row r="761" spans="3:9">
      <c r="C761" s="1"/>
      <c r="E761" s="1"/>
      <c r="G761" s="3"/>
      <c r="H761" s="3"/>
      <c r="I761" s="3"/>
    </row>
    <row r="762" spans="3:9">
      <c r="C762" s="1"/>
      <c r="E762" s="1"/>
      <c r="G762" s="3"/>
      <c r="H762" s="3"/>
      <c r="I762" s="3"/>
    </row>
    <row r="763" spans="3:9">
      <c r="C763" s="1"/>
      <c r="E763" s="1"/>
      <c r="G763" s="3"/>
      <c r="H763" s="3"/>
      <c r="I763" s="3"/>
    </row>
    <row r="764" spans="3:9">
      <c r="C764" s="1"/>
      <c r="E764" s="1"/>
      <c r="G764" s="3"/>
      <c r="H764" s="3"/>
      <c r="I764" s="3"/>
    </row>
    <row r="765" spans="3:9">
      <c r="C765" s="1"/>
      <c r="E765" s="1"/>
      <c r="G765" s="3"/>
      <c r="H765" s="3"/>
      <c r="I765" s="3"/>
    </row>
    <row r="766" spans="3:9">
      <c r="C766" s="1"/>
      <c r="E766" s="1"/>
      <c r="G766" s="3"/>
      <c r="H766" s="3"/>
      <c r="I766" s="3"/>
    </row>
    <row r="767" spans="3:9">
      <c r="C767" s="1"/>
      <c r="E767" s="1"/>
      <c r="G767" s="3"/>
      <c r="H767" s="3"/>
      <c r="I767" s="3"/>
    </row>
    <row r="768" spans="3:9">
      <c r="C768" s="1"/>
      <c r="E768" s="1"/>
      <c r="G768" s="3"/>
      <c r="H768" s="3"/>
      <c r="I768" s="3"/>
    </row>
    <row r="769" spans="3:9">
      <c r="C769" s="1"/>
      <c r="E769" s="1"/>
      <c r="G769" s="3"/>
      <c r="H769" s="3"/>
      <c r="I769" s="3"/>
    </row>
    <row r="770" spans="3:9">
      <c r="C770" s="1"/>
      <c r="E770" s="1"/>
      <c r="G770" s="3"/>
      <c r="H770" s="3"/>
      <c r="I770" s="3"/>
    </row>
    <row r="771" spans="3:9">
      <c r="C771" s="1"/>
      <c r="E771" s="1"/>
      <c r="G771" s="3"/>
      <c r="H771" s="3"/>
      <c r="I771" s="3"/>
    </row>
    <row r="772" spans="3:9">
      <c r="C772" s="1"/>
      <c r="E772" s="1"/>
      <c r="G772" s="3"/>
      <c r="H772" s="3"/>
      <c r="I772" s="3"/>
    </row>
    <row r="773" spans="3:9">
      <c r="C773" s="1"/>
      <c r="E773" s="1"/>
      <c r="G773" s="3"/>
      <c r="H773" s="3"/>
      <c r="I773" s="3"/>
    </row>
    <row r="774" spans="3:9">
      <c r="C774" s="1"/>
      <c r="E774" s="1"/>
      <c r="G774" s="3"/>
      <c r="H774" s="3"/>
      <c r="I774" s="3"/>
    </row>
    <row r="775" spans="3:9">
      <c r="C775" s="1"/>
      <c r="E775" s="1"/>
      <c r="G775" s="3"/>
      <c r="H775" s="3"/>
      <c r="I775" s="3"/>
    </row>
    <row r="776" spans="3:9">
      <c r="C776" s="1"/>
      <c r="E776" s="1"/>
      <c r="G776" s="3"/>
      <c r="H776" s="3"/>
      <c r="I776" s="3"/>
    </row>
    <row r="777" spans="3:9">
      <c r="C777" s="1"/>
      <c r="E777" s="1"/>
      <c r="G777" s="3"/>
      <c r="H777" s="3"/>
      <c r="I777" s="3"/>
    </row>
    <row r="778" spans="3:9">
      <c r="C778" s="1"/>
      <c r="E778" s="1"/>
      <c r="G778" s="3"/>
      <c r="H778" s="3"/>
      <c r="I778" s="3"/>
    </row>
    <row r="779" spans="3:9">
      <c r="C779" s="1"/>
      <c r="E779" s="1"/>
      <c r="G779" s="3"/>
      <c r="H779" s="3"/>
      <c r="I779" s="3"/>
    </row>
    <row r="780" spans="3:9">
      <c r="C780" s="1"/>
      <c r="E780" s="1"/>
      <c r="G780" s="3"/>
      <c r="H780" s="3"/>
      <c r="I780" s="3"/>
    </row>
    <row r="781" spans="3:9">
      <c r="C781" s="1"/>
      <c r="E781" s="1"/>
      <c r="G781" s="3"/>
      <c r="H781" s="3"/>
      <c r="I781" s="3"/>
    </row>
    <row r="782" spans="3:9">
      <c r="C782" s="1"/>
      <c r="E782" s="1"/>
      <c r="G782" s="3"/>
      <c r="H782" s="3"/>
      <c r="I782" s="3"/>
    </row>
    <row r="783" spans="3:9">
      <c r="C783" s="1"/>
      <c r="E783" s="1"/>
      <c r="G783" s="3"/>
      <c r="H783" s="3"/>
      <c r="I783" s="3"/>
    </row>
    <row r="784" spans="3:9">
      <c r="C784" s="1"/>
      <c r="E784" s="1"/>
      <c r="G784" s="3"/>
      <c r="H784" s="3"/>
      <c r="I784" s="3"/>
    </row>
    <row r="785" spans="3:9">
      <c r="C785" s="1"/>
      <c r="E785" s="1"/>
      <c r="G785" s="3"/>
      <c r="H785" s="3"/>
      <c r="I785" s="3"/>
    </row>
    <row r="786" spans="3:9">
      <c r="C786" s="1"/>
      <c r="E786" s="1"/>
      <c r="G786" s="3"/>
      <c r="H786" s="3"/>
      <c r="I786" s="3"/>
    </row>
    <row r="787" spans="3:9">
      <c r="C787" s="1"/>
      <c r="E787" s="1"/>
      <c r="G787" s="3"/>
      <c r="H787" s="3"/>
      <c r="I787" s="3"/>
    </row>
    <row r="788" spans="3:9">
      <c r="C788" s="1"/>
      <c r="E788" s="1"/>
      <c r="G788" s="3"/>
      <c r="H788" s="3"/>
      <c r="I788" s="3"/>
    </row>
    <row r="789" spans="3:9">
      <c r="C789" s="1"/>
      <c r="E789" s="1"/>
      <c r="G789" s="3"/>
      <c r="H789" s="3"/>
      <c r="I789" s="3"/>
    </row>
    <row r="790" spans="3:9">
      <c r="C790" s="1"/>
      <c r="E790" s="1"/>
      <c r="G790" s="3"/>
      <c r="H790" s="3"/>
      <c r="I790" s="3"/>
    </row>
    <row r="791" spans="3:9">
      <c r="C791" s="1"/>
      <c r="E791" s="1"/>
      <c r="G791" s="3"/>
      <c r="H791" s="3"/>
      <c r="I791" s="3"/>
    </row>
    <row r="792" spans="3:9">
      <c r="C792" s="1"/>
      <c r="E792" s="1"/>
      <c r="G792" s="3"/>
      <c r="H792" s="3"/>
      <c r="I792" s="3"/>
    </row>
    <row r="793" spans="3:9">
      <c r="C793" s="1"/>
      <c r="E793" s="1"/>
      <c r="G793" s="3"/>
      <c r="H793" s="3"/>
      <c r="I793" s="3"/>
    </row>
    <row r="794" spans="3:9">
      <c r="C794" s="1"/>
      <c r="E794" s="1"/>
      <c r="G794" s="3"/>
      <c r="H794" s="3"/>
      <c r="I794" s="3"/>
    </row>
    <row r="795" spans="3:9">
      <c r="C795" s="1"/>
      <c r="E795" s="1"/>
      <c r="G795" s="3"/>
      <c r="H795" s="3"/>
      <c r="I795" s="3"/>
    </row>
    <row r="796" spans="3:9">
      <c r="C796" s="1"/>
      <c r="E796" s="1"/>
      <c r="G796" s="3"/>
      <c r="H796" s="3"/>
      <c r="I796" s="3"/>
    </row>
    <row r="797" spans="3:9">
      <c r="C797" s="1"/>
      <c r="E797" s="1"/>
      <c r="G797" s="3"/>
      <c r="H797" s="3"/>
      <c r="I797" s="3"/>
    </row>
    <row r="798" spans="3:9">
      <c r="C798" s="1"/>
      <c r="E798" s="1"/>
      <c r="G798" s="3"/>
      <c r="H798" s="3"/>
      <c r="I798" s="3"/>
    </row>
    <row r="799" spans="3:9">
      <c r="C799" s="1"/>
      <c r="E799" s="1"/>
      <c r="G799" s="3"/>
      <c r="H799" s="3"/>
      <c r="I799" s="3"/>
    </row>
    <row r="800" spans="3:9">
      <c r="C800" s="1"/>
      <c r="E800" s="1"/>
      <c r="G800" s="3"/>
      <c r="H800" s="3"/>
      <c r="I800" s="3"/>
    </row>
    <row r="801" spans="3:9">
      <c r="C801" s="1"/>
      <c r="E801" s="1"/>
      <c r="G801" s="3"/>
      <c r="H801" s="3"/>
      <c r="I801" s="3"/>
    </row>
    <row r="802" spans="3:9">
      <c r="C802" s="1"/>
      <c r="E802" s="1"/>
      <c r="G802" s="3"/>
      <c r="H802" s="3"/>
      <c r="I802" s="3"/>
    </row>
    <row r="803" spans="3:9">
      <c r="C803" s="1"/>
      <c r="E803" s="1"/>
      <c r="G803" s="3"/>
      <c r="H803" s="3"/>
      <c r="I803" s="3"/>
    </row>
    <row r="804" spans="3:9">
      <c r="C804" s="1"/>
      <c r="E804" s="1"/>
      <c r="G804" s="3"/>
      <c r="H804" s="3"/>
      <c r="I804" s="3"/>
    </row>
    <row r="805" spans="3:9">
      <c r="C805" s="1"/>
      <c r="E805" s="1"/>
      <c r="G805" s="3"/>
      <c r="H805" s="3"/>
      <c r="I805" s="3"/>
    </row>
    <row r="806" spans="3:9">
      <c r="C806" s="1"/>
      <c r="E806" s="1"/>
      <c r="G806" s="3"/>
      <c r="H806" s="3"/>
      <c r="I806" s="3"/>
    </row>
    <row r="807" spans="3:9">
      <c r="C807" s="1"/>
      <c r="E807" s="1"/>
      <c r="G807" s="3"/>
      <c r="H807" s="3"/>
      <c r="I807" s="3"/>
    </row>
    <row r="808" spans="3:9">
      <c r="C808" s="1"/>
      <c r="E808" s="1"/>
      <c r="G808" s="3"/>
      <c r="H808" s="3"/>
      <c r="I808" s="3"/>
    </row>
    <row r="809" spans="3:9">
      <c r="C809" s="1"/>
      <c r="E809" s="1"/>
      <c r="G809" s="3"/>
      <c r="H809" s="3"/>
      <c r="I809" s="3"/>
    </row>
    <row r="810" spans="3:9">
      <c r="C810" s="1"/>
      <c r="E810" s="1"/>
      <c r="G810" s="3"/>
      <c r="H810" s="3"/>
      <c r="I810" s="3"/>
    </row>
    <row r="811" spans="3:9">
      <c r="C811" s="1"/>
      <c r="E811" s="1"/>
      <c r="G811" s="3"/>
      <c r="H811" s="3"/>
      <c r="I811" s="3"/>
    </row>
    <row r="812" spans="3:9">
      <c r="C812" s="1"/>
      <c r="E812" s="1"/>
      <c r="G812" s="3"/>
      <c r="H812" s="3"/>
      <c r="I812" s="3"/>
    </row>
    <row r="813" spans="3:9">
      <c r="C813" s="1"/>
      <c r="E813" s="1"/>
      <c r="G813" s="3"/>
      <c r="H813" s="3"/>
      <c r="I813" s="3"/>
    </row>
    <row r="814" spans="3:9">
      <c r="C814" s="1"/>
      <c r="E814" s="1"/>
      <c r="G814" s="3"/>
      <c r="H814" s="3"/>
      <c r="I814" s="3"/>
    </row>
    <row r="815" spans="3:9">
      <c r="C815" s="1"/>
      <c r="E815" s="1"/>
      <c r="G815" s="3"/>
      <c r="H815" s="3"/>
      <c r="I815" s="3"/>
    </row>
    <row r="816" spans="3:9">
      <c r="C816" s="1"/>
      <c r="E816" s="1"/>
      <c r="G816" s="3"/>
      <c r="H816" s="3"/>
      <c r="I816" s="3"/>
    </row>
    <row r="817" spans="3:9">
      <c r="C817" s="1"/>
      <c r="E817" s="1"/>
      <c r="G817" s="3"/>
      <c r="H817" s="3"/>
      <c r="I817" s="3"/>
    </row>
    <row r="818" spans="3:9">
      <c r="C818" s="1"/>
      <c r="E818" s="1"/>
      <c r="G818" s="3"/>
      <c r="H818" s="3"/>
      <c r="I818" s="3"/>
    </row>
    <row r="819" spans="3:9">
      <c r="C819" s="1"/>
      <c r="E819" s="1"/>
      <c r="G819" s="3"/>
      <c r="H819" s="3"/>
      <c r="I819" s="3"/>
    </row>
    <row r="820" spans="3:9">
      <c r="C820" s="1"/>
      <c r="E820" s="1"/>
      <c r="G820" s="3"/>
      <c r="H820" s="3"/>
      <c r="I820" s="3"/>
    </row>
    <row r="821" spans="3:9">
      <c r="C821" s="1"/>
      <c r="E821" s="1"/>
      <c r="G821" s="3"/>
      <c r="H821" s="3"/>
      <c r="I821" s="3"/>
    </row>
    <row r="822" spans="3:9">
      <c r="C822" s="1"/>
      <c r="E822" s="1"/>
      <c r="G822" s="3"/>
      <c r="H822" s="3"/>
      <c r="I822" s="3"/>
    </row>
    <row r="823" spans="3:9">
      <c r="C823" s="1"/>
      <c r="E823" s="1"/>
      <c r="G823" s="3"/>
      <c r="H823" s="3"/>
      <c r="I823" s="3"/>
    </row>
    <row r="824" spans="3:9">
      <c r="C824" s="1"/>
      <c r="E824" s="1"/>
      <c r="G824" s="3"/>
      <c r="H824" s="3"/>
      <c r="I824" s="3"/>
    </row>
    <row r="825" spans="3:9">
      <c r="C825" s="1"/>
      <c r="E825" s="1"/>
      <c r="G825" s="3"/>
      <c r="H825" s="3"/>
      <c r="I825" s="3"/>
    </row>
    <row r="826" spans="3:9">
      <c r="C826" s="1"/>
      <c r="E826" s="1"/>
      <c r="G826" s="3"/>
      <c r="H826" s="3"/>
      <c r="I826" s="3"/>
    </row>
    <row r="827" spans="3:9">
      <c r="C827" s="1"/>
      <c r="E827" s="1"/>
      <c r="G827" s="3"/>
      <c r="H827" s="3"/>
      <c r="I827" s="3"/>
    </row>
    <row r="828" spans="3:9">
      <c r="C828" s="1"/>
      <c r="E828" s="1"/>
      <c r="G828" s="3"/>
      <c r="H828" s="3"/>
      <c r="I828" s="3"/>
    </row>
    <row r="829" spans="3:9">
      <c r="C829" s="1"/>
      <c r="E829" s="1"/>
      <c r="G829" s="3"/>
      <c r="H829" s="3"/>
      <c r="I829" s="3"/>
    </row>
    <row r="830" spans="3:9">
      <c r="C830" s="1"/>
      <c r="E830" s="1"/>
      <c r="G830" s="3"/>
      <c r="H830" s="3"/>
      <c r="I830" s="3"/>
    </row>
    <row r="831" spans="3:9">
      <c r="C831" s="1"/>
      <c r="E831" s="1"/>
      <c r="G831" s="3"/>
      <c r="H831" s="3"/>
      <c r="I831" s="3"/>
    </row>
    <row r="832" spans="3:9">
      <c r="C832" s="1"/>
      <c r="E832" s="1"/>
      <c r="G832" s="3"/>
      <c r="H832" s="3"/>
      <c r="I832" s="3"/>
    </row>
    <row r="833" spans="3:9">
      <c r="C833" s="1"/>
      <c r="E833" s="1"/>
      <c r="G833" s="3"/>
      <c r="H833" s="3"/>
      <c r="I833" s="3"/>
    </row>
    <row r="834" spans="3:9">
      <c r="C834" s="1"/>
      <c r="E834" s="1"/>
      <c r="G834" s="3"/>
      <c r="H834" s="3"/>
      <c r="I834" s="3"/>
    </row>
    <row r="835" spans="3:9">
      <c r="C835" s="1"/>
      <c r="E835" s="1"/>
      <c r="G835" s="3"/>
      <c r="H835" s="3"/>
      <c r="I835" s="3"/>
    </row>
    <row r="836" spans="3:9">
      <c r="C836" s="1"/>
      <c r="E836" s="1"/>
      <c r="G836" s="3"/>
      <c r="H836" s="3"/>
      <c r="I836" s="3"/>
    </row>
    <row r="837" spans="3:9">
      <c r="C837" s="1"/>
      <c r="E837" s="1"/>
      <c r="G837" s="3"/>
      <c r="H837" s="3"/>
      <c r="I837" s="3"/>
    </row>
    <row r="838" spans="3:9">
      <c r="C838" s="1"/>
      <c r="E838" s="1"/>
      <c r="G838" s="3"/>
      <c r="H838" s="3"/>
      <c r="I838" s="3"/>
    </row>
    <row r="839" spans="3:9">
      <c r="C839" s="1"/>
      <c r="E839" s="1"/>
      <c r="G839" s="3"/>
      <c r="H839" s="3"/>
      <c r="I839" s="3"/>
    </row>
    <row r="840" spans="3:9">
      <c r="C840" s="1"/>
      <c r="E840" s="1"/>
      <c r="G840" s="3"/>
      <c r="H840" s="3"/>
      <c r="I840" s="3"/>
    </row>
    <row r="841" spans="3:9">
      <c r="C841" s="1"/>
      <c r="E841" s="1"/>
      <c r="G841" s="3"/>
      <c r="H841" s="3"/>
      <c r="I841" s="3"/>
    </row>
    <row r="842" spans="3:9">
      <c r="C842" s="1"/>
      <c r="E842" s="1"/>
      <c r="G842" s="3"/>
      <c r="H842" s="3"/>
      <c r="I842" s="3"/>
    </row>
    <row r="843" spans="3:9">
      <c r="C843" s="1"/>
      <c r="E843" s="1"/>
      <c r="G843" s="3"/>
      <c r="H843" s="3"/>
      <c r="I843" s="3"/>
    </row>
    <row r="844" spans="3:9">
      <c r="C844" s="1"/>
      <c r="E844" s="1"/>
      <c r="G844" s="3"/>
      <c r="H844" s="3"/>
      <c r="I844" s="3"/>
    </row>
    <row r="845" spans="3:9">
      <c r="C845" s="1"/>
      <c r="E845" s="1"/>
      <c r="G845" s="3"/>
      <c r="H845" s="3"/>
      <c r="I845" s="3"/>
    </row>
    <row r="846" spans="3:9">
      <c r="C846" s="1"/>
      <c r="E846" s="1"/>
      <c r="G846" s="3"/>
      <c r="H846" s="3"/>
      <c r="I846" s="3"/>
    </row>
    <row r="847" spans="3:9">
      <c r="C847" s="1"/>
      <c r="E847" s="1"/>
      <c r="G847" s="3"/>
      <c r="H847" s="3"/>
      <c r="I847" s="3"/>
    </row>
    <row r="848" spans="3:9">
      <c r="C848" s="1"/>
      <c r="E848" s="1"/>
      <c r="G848" s="3"/>
      <c r="H848" s="3"/>
      <c r="I848" s="3"/>
    </row>
    <row r="849" spans="3:9">
      <c r="C849" s="1"/>
      <c r="E849" s="1"/>
      <c r="G849" s="3"/>
      <c r="H849" s="3"/>
      <c r="I849" s="3"/>
    </row>
    <row r="850" spans="3:9">
      <c r="C850" s="1"/>
      <c r="E850" s="1"/>
      <c r="G850" s="3"/>
      <c r="H850" s="3"/>
      <c r="I850" s="3"/>
    </row>
    <row r="851" spans="3:9">
      <c r="C851" s="1"/>
      <c r="E851" s="1"/>
      <c r="G851" s="3"/>
      <c r="H851" s="3"/>
      <c r="I851" s="3"/>
    </row>
    <row r="852" spans="3:9">
      <c r="C852" s="1"/>
      <c r="E852" s="1"/>
      <c r="G852" s="3"/>
      <c r="H852" s="3"/>
      <c r="I852" s="3"/>
    </row>
    <row r="853" spans="3:9">
      <c r="C853" s="1"/>
      <c r="E853" s="1"/>
      <c r="G853" s="3"/>
      <c r="H853" s="3"/>
      <c r="I853" s="3"/>
    </row>
    <row r="854" spans="3:9">
      <c r="C854" s="1"/>
      <c r="E854" s="1"/>
      <c r="G854" s="3"/>
      <c r="H854" s="3"/>
      <c r="I854" s="3"/>
    </row>
    <row r="855" spans="3:9">
      <c r="C855" s="1"/>
      <c r="E855" s="1"/>
      <c r="G855" s="3"/>
      <c r="H855" s="3"/>
      <c r="I855" s="3"/>
    </row>
    <row r="856" spans="3:9">
      <c r="C856" s="1"/>
      <c r="E856" s="1"/>
      <c r="G856" s="3"/>
      <c r="H856" s="3"/>
      <c r="I856" s="3"/>
    </row>
    <row r="857" spans="3:9">
      <c r="C857" s="1"/>
      <c r="E857" s="1"/>
      <c r="G857" s="3"/>
      <c r="H857" s="3"/>
      <c r="I857" s="3"/>
    </row>
    <row r="858" spans="3:9">
      <c r="C858" s="1"/>
      <c r="E858" s="1"/>
      <c r="G858" s="3"/>
      <c r="H858" s="3"/>
      <c r="I858" s="3"/>
    </row>
    <row r="859" spans="3:9">
      <c r="C859" s="1"/>
      <c r="E859" s="1"/>
      <c r="G859" s="3"/>
      <c r="H859" s="3"/>
      <c r="I859" s="3"/>
    </row>
    <row r="860" spans="3:9">
      <c r="C860" s="1"/>
      <c r="E860" s="1"/>
      <c r="G860" s="3"/>
      <c r="H860" s="3"/>
      <c r="I860" s="3"/>
    </row>
    <row r="861" spans="3:9">
      <c r="C861" s="1"/>
      <c r="E861" s="1"/>
      <c r="G861" s="3"/>
      <c r="H861" s="3"/>
      <c r="I861" s="3"/>
    </row>
    <row r="862" spans="3:9">
      <c r="C862" s="1"/>
      <c r="E862" s="1"/>
      <c r="G862" s="3"/>
      <c r="H862" s="3"/>
      <c r="I862" s="3"/>
    </row>
    <row r="863" spans="3:9">
      <c r="C863" s="1"/>
      <c r="E863" s="1"/>
      <c r="G863" s="3"/>
      <c r="H863" s="3"/>
      <c r="I863" s="3"/>
    </row>
    <row r="864" spans="3:9">
      <c r="C864" s="1"/>
      <c r="E864" s="1"/>
      <c r="G864" s="3"/>
      <c r="H864" s="3"/>
      <c r="I864" s="3"/>
    </row>
    <row r="865" spans="3:9">
      <c r="C865" s="1"/>
      <c r="E865" s="1"/>
      <c r="G865" s="3"/>
      <c r="H865" s="3"/>
      <c r="I865" s="3"/>
    </row>
    <row r="866" spans="3:9">
      <c r="C866" s="1"/>
      <c r="E866" s="1"/>
      <c r="G866" s="3"/>
      <c r="H866" s="3"/>
      <c r="I866" s="3"/>
    </row>
    <row r="867" spans="3:9">
      <c r="C867" s="1"/>
      <c r="E867" s="1"/>
      <c r="G867" s="3"/>
      <c r="H867" s="3"/>
      <c r="I867" s="3"/>
    </row>
    <row r="868" spans="3:9">
      <c r="C868" s="1"/>
      <c r="E868" s="1"/>
      <c r="G868" s="3"/>
      <c r="H868" s="3"/>
      <c r="I868" s="3"/>
    </row>
    <row r="869" spans="3:9">
      <c r="C869" s="1"/>
      <c r="E869" s="1"/>
      <c r="G869" s="3"/>
      <c r="H869" s="3"/>
      <c r="I869" s="3"/>
    </row>
    <row r="870" spans="3:9">
      <c r="C870" s="1"/>
      <c r="E870" s="1"/>
      <c r="G870" s="3"/>
      <c r="H870" s="3"/>
      <c r="I870" s="3"/>
    </row>
    <row r="871" spans="3:9">
      <c r="C871" s="1"/>
      <c r="E871" s="1"/>
      <c r="G871" s="3"/>
      <c r="H871" s="3"/>
      <c r="I871" s="3"/>
    </row>
    <row r="872" spans="3:9">
      <c r="C872" s="1"/>
      <c r="E872" s="1"/>
      <c r="G872" s="3"/>
      <c r="H872" s="3"/>
      <c r="I872" s="3"/>
    </row>
    <row r="873" spans="3:9">
      <c r="C873" s="1"/>
      <c r="E873" s="1"/>
      <c r="G873" s="3"/>
      <c r="H873" s="3"/>
      <c r="I873" s="3"/>
    </row>
    <row r="874" spans="3:9">
      <c r="C874" s="1"/>
      <c r="E874" s="1"/>
      <c r="G874" s="3"/>
      <c r="H874" s="3"/>
      <c r="I874" s="3"/>
    </row>
    <row r="875" spans="3:9">
      <c r="C875" s="1"/>
      <c r="E875" s="1"/>
      <c r="G875" s="3"/>
      <c r="H875" s="3"/>
      <c r="I875" s="3"/>
    </row>
    <row r="876" spans="3:9">
      <c r="C876" s="1"/>
      <c r="E876" s="1"/>
      <c r="G876" s="3"/>
      <c r="H876" s="3"/>
      <c r="I876" s="3"/>
    </row>
    <row r="877" spans="3:9">
      <c r="C877" s="1"/>
      <c r="E877" s="1"/>
      <c r="G877" s="3"/>
      <c r="H877" s="3"/>
      <c r="I877" s="3"/>
    </row>
    <row r="878" spans="3:9">
      <c r="C878" s="1"/>
      <c r="E878" s="1"/>
      <c r="G878" s="3"/>
      <c r="H878" s="3"/>
      <c r="I878" s="3"/>
    </row>
    <row r="879" spans="3:9">
      <c r="C879" s="1"/>
      <c r="E879" s="1"/>
      <c r="G879" s="3"/>
      <c r="H879" s="3"/>
      <c r="I879" s="3"/>
    </row>
    <row r="880" spans="3:9">
      <c r="C880" s="1"/>
      <c r="E880" s="1"/>
      <c r="G880" s="4"/>
      <c r="H880" s="5"/>
      <c r="I880" s="5"/>
    </row>
    <row r="881" spans="3:9">
      <c r="C881" s="1"/>
      <c r="E881" s="1"/>
      <c r="G881" s="4"/>
      <c r="H881" s="5"/>
      <c r="I881" s="5"/>
    </row>
    <row r="882" spans="3:9">
      <c r="C882" s="1"/>
      <c r="E882" s="1"/>
      <c r="G882" s="4"/>
      <c r="H882" s="5"/>
      <c r="I882" s="5"/>
    </row>
    <row r="883" spans="3:9">
      <c r="C883" s="1"/>
      <c r="E883" s="1"/>
      <c r="G883" s="4"/>
      <c r="H883" s="5"/>
      <c r="I883" s="5"/>
    </row>
    <row r="884" spans="3:9">
      <c r="C884" s="1"/>
      <c r="E884" s="1"/>
      <c r="G884" s="4"/>
      <c r="H884" s="5"/>
      <c r="I884" s="5"/>
    </row>
    <row r="885" spans="3:9">
      <c r="C885" s="1"/>
      <c r="E885" s="1"/>
      <c r="G885" s="4"/>
      <c r="H885" s="5"/>
      <c r="I885" s="5"/>
    </row>
    <row r="886" spans="3:9">
      <c r="C886" s="1"/>
      <c r="E886" s="1"/>
      <c r="G886" s="4"/>
      <c r="H886" s="5"/>
      <c r="I886" s="5"/>
    </row>
    <row r="887" spans="3:9">
      <c r="C887" s="1"/>
      <c r="E887" s="1"/>
      <c r="G887" s="4"/>
      <c r="H887" s="5"/>
      <c r="I887" s="5"/>
    </row>
    <row r="888" spans="3:9">
      <c r="C888" s="1"/>
      <c r="E888" s="1"/>
      <c r="G888" s="4"/>
      <c r="H888" s="5"/>
      <c r="I888" s="5"/>
    </row>
    <row r="889" spans="3:9">
      <c r="C889" s="1"/>
      <c r="E889" s="1"/>
      <c r="G889" s="4"/>
      <c r="H889" s="5"/>
      <c r="I889" s="5"/>
    </row>
    <row r="890" spans="3:9">
      <c r="C890" s="1"/>
      <c r="E890" s="1"/>
      <c r="G890" s="4"/>
      <c r="H890" s="5"/>
      <c r="I890" s="5"/>
    </row>
    <row r="891" spans="3:9">
      <c r="C891" s="1"/>
      <c r="E891" s="1"/>
      <c r="G891" s="4"/>
      <c r="H891" s="5"/>
      <c r="I891" s="5"/>
    </row>
    <row r="892" spans="3:9">
      <c r="C892" s="1"/>
      <c r="E892" s="1"/>
      <c r="G892" s="4"/>
      <c r="H892" s="5"/>
      <c r="I892" s="5"/>
    </row>
    <row r="893" spans="3:9">
      <c r="C893" s="1"/>
      <c r="E893" s="1"/>
      <c r="G893" s="4"/>
      <c r="H893" s="5"/>
      <c r="I893" s="5"/>
    </row>
    <row r="894" spans="3:9">
      <c r="C894" s="1"/>
      <c r="E894" s="1"/>
      <c r="G894" s="4"/>
      <c r="H894" s="5"/>
      <c r="I894" s="5"/>
    </row>
    <row r="895" spans="3:9">
      <c r="C895" s="1"/>
      <c r="E895" s="1"/>
      <c r="G895" s="4"/>
      <c r="H895" s="5"/>
      <c r="I895" s="5"/>
    </row>
    <row r="896" spans="3:9">
      <c r="C896" s="1"/>
      <c r="E896" s="1"/>
      <c r="G896" s="4"/>
      <c r="H896" s="5"/>
      <c r="I896" s="5"/>
    </row>
    <row r="897" spans="3:9">
      <c r="C897" s="1"/>
      <c r="E897" s="1"/>
      <c r="G897" s="4"/>
      <c r="H897" s="5"/>
      <c r="I897" s="5"/>
    </row>
    <row r="898" spans="3:9">
      <c r="C898" s="1"/>
      <c r="E898" s="1"/>
      <c r="G898" s="4"/>
      <c r="H898" s="5"/>
      <c r="I898" s="5"/>
    </row>
    <row r="899" spans="3:9">
      <c r="C899" s="1"/>
      <c r="E899" s="1"/>
      <c r="G899" s="4"/>
      <c r="H899" s="5"/>
      <c r="I899" s="5"/>
    </row>
    <row r="900" spans="3:9">
      <c r="C900" s="1"/>
      <c r="E900" s="1"/>
      <c r="G900" s="4"/>
      <c r="H900" s="5"/>
      <c r="I900" s="5"/>
    </row>
    <row r="901" spans="3:9">
      <c r="C901" s="1"/>
      <c r="E901" s="1"/>
      <c r="G901" s="4"/>
      <c r="H901" s="5"/>
      <c r="I901" s="5"/>
    </row>
    <row r="902" spans="3:9">
      <c r="C902" s="1"/>
      <c r="E902" s="1"/>
      <c r="G902" s="4"/>
      <c r="H902" s="5"/>
      <c r="I902" s="5"/>
    </row>
    <row r="903" spans="3:9">
      <c r="C903" s="1"/>
      <c r="E903" s="1"/>
      <c r="G903" s="4"/>
      <c r="H903" s="5"/>
      <c r="I903" s="5"/>
    </row>
    <row r="904" spans="3:9">
      <c r="C904" s="1"/>
      <c r="E904" s="1"/>
      <c r="G904" s="4"/>
      <c r="H904" s="5"/>
      <c r="I904" s="5"/>
    </row>
    <row r="905" spans="3:9">
      <c r="C905" s="1"/>
      <c r="E905" s="1"/>
      <c r="G905" s="4"/>
      <c r="H905" s="5"/>
      <c r="I905" s="5"/>
    </row>
    <row r="906" spans="3:9">
      <c r="C906" s="1"/>
      <c r="E906" s="1"/>
      <c r="G906" s="4"/>
      <c r="H906" s="5"/>
      <c r="I906" s="5"/>
    </row>
    <row r="907" spans="3:9">
      <c r="C907" s="1"/>
      <c r="E907" s="1"/>
      <c r="G907" s="4"/>
      <c r="H907" s="5"/>
      <c r="I907" s="5"/>
    </row>
    <row r="908" spans="3:9">
      <c r="C908" s="1"/>
      <c r="E908" s="1"/>
      <c r="G908" s="4"/>
      <c r="H908" s="5"/>
      <c r="I908" s="5"/>
    </row>
    <row r="909" spans="3:9">
      <c r="C909" s="1"/>
      <c r="E909" s="1"/>
      <c r="G909" s="4"/>
      <c r="H909" s="5"/>
      <c r="I909" s="5"/>
    </row>
    <row r="910" spans="3:9">
      <c r="C910" s="1"/>
      <c r="E910" s="1"/>
      <c r="G910" s="4"/>
      <c r="H910" s="5"/>
      <c r="I910" s="5"/>
    </row>
    <row r="911" spans="3:9">
      <c r="C911" s="1"/>
      <c r="E911" s="1"/>
      <c r="G911" s="4"/>
      <c r="H911" s="5"/>
      <c r="I911" s="5"/>
    </row>
    <row r="912" spans="3:9">
      <c r="C912" s="1"/>
      <c r="E912" s="1"/>
      <c r="G912" s="4"/>
      <c r="H912" s="5"/>
      <c r="I912" s="5"/>
    </row>
    <row r="913" spans="3:9">
      <c r="C913" s="1"/>
      <c r="E913" s="1"/>
      <c r="G913" s="4"/>
      <c r="H913" s="5"/>
      <c r="I913" s="5"/>
    </row>
    <row r="914" spans="3:9">
      <c r="C914" s="1"/>
      <c r="E914" s="1"/>
      <c r="G914" s="4"/>
      <c r="H914" s="5"/>
      <c r="I914" s="5"/>
    </row>
    <row r="915" spans="3:9">
      <c r="C915" s="1"/>
      <c r="E915" s="1"/>
      <c r="G915" s="4"/>
      <c r="H915" s="5"/>
      <c r="I915" s="5"/>
    </row>
    <row r="916" spans="3:9">
      <c r="C916" s="1"/>
      <c r="E916" s="1"/>
      <c r="G916" s="4"/>
      <c r="H916" s="5"/>
      <c r="I916" s="5"/>
    </row>
    <row r="917" spans="3:9">
      <c r="C917" s="1"/>
      <c r="E917" s="1"/>
      <c r="G917" s="4"/>
      <c r="H917" s="5"/>
      <c r="I917" s="5"/>
    </row>
    <row r="918" spans="3:9">
      <c r="C918" s="1"/>
      <c r="E918" s="1"/>
      <c r="G918" s="4"/>
      <c r="H918" s="5"/>
      <c r="I918" s="5"/>
    </row>
    <row r="919" spans="3:9">
      <c r="C919" s="1"/>
      <c r="E919" s="1"/>
      <c r="G919" s="4"/>
      <c r="H919" s="5"/>
      <c r="I919" s="5"/>
    </row>
    <row r="920" spans="3:9">
      <c r="C920" s="1"/>
      <c r="E920" s="1"/>
      <c r="G920" s="4"/>
      <c r="H920" s="5"/>
      <c r="I920" s="5"/>
    </row>
    <row r="921" spans="3:9">
      <c r="C921" s="1"/>
      <c r="E921" s="1"/>
      <c r="G921" s="4"/>
      <c r="H921" s="5"/>
      <c r="I921" s="5"/>
    </row>
    <row r="922" spans="3:9">
      <c r="C922" s="1"/>
      <c r="E922" s="1"/>
      <c r="G922" s="4"/>
      <c r="H922" s="5"/>
      <c r="I922" s="5"/>
    </row>
    <row r="923" spans="3:9">
      <c r="C923" s="1"/>
      <c r="E923" s="1"/>
      <c r="G923" s="4"/>
      <c r="H923" s="5"/>
      <c r="I923" s="5"/>
    </row>
    <row r="924" spans="3:9">
      <c r="C924" s="1"/>
      <c r="E924" s="1"/>
      <c r="G924" s="4"/>
      <c r="H924" s="5"/>
      <c r="I924" s="5"/>
    </row>
    <row r="925" spans="3:9">
      <c r="C925" s="1"/>
      <c r="E925" s="1"/>
      <c r="G925" s="4"/>
      <c r="H925" s="5"/>
      <c r="I925" s="5"/>
    </row>
    <row r="926" spans="3:9">
      <c r="C926" s="1"/>
      <c r="E926" s="1"/>
      <c r="G926" s="4"/>
      <c r="H926" s="5"/>
      <c r="I926" s="5"/>
    </row>
    <row r="927" spans="3:9">
      <c r="C927" s="1"/>
      <c r="E927" s="1"/>
      <c r="G927" s="4"/>
      <c r="H927" s="5"/>
      <c r="I927" s="5"/>
    </row>
    <row r="928" spans="3:9">
      <c r="C928" s="1"/>
      <c r="E928" s="1"/>
      <c r="G928" s="4"/>
      <c r="H928" s="5"/>
      <c r="I928" s="5"/>
    </row>
    <row r="929" spans="3:9">
      <c r="C929" s="1"/>
      <c r="E929" s="1"/>
      <c r="G929" s="4"/>
      <c r="H929" s="5"/>
      <c r="I929" s="5"/>
    </row>
    <row r="930" spans="3:9">
      <c r="C930" s="1"/>
      <c r="E930" s="1"/>
      <c r="G930" s="4"/>
      <c r="H930" s="5"/>
      <c r="I930" s="5"/>
    </row>
    <row r="931" spans="3:9">
      <c r="C931" s="1"/>
      <c r="E931" s="1"/>
      <c r="G931" s="4"/>
      <c r="H931" s="5"/>
      <c r="I931" s="5"/>
    </row>
    <row r="932" spans="3:9">
      <c r="C932" s="1"/>
      <c r="E932" s="1"/>
      <c r="G932" s="4"/>
      <c r="H932" s="5"/>
      <c r="I932" s="5"/>
    </row>
    <row r="933" spans="3:9">
      <c r="C933" s="1"/>
      <c r="E933" s="1"/>
      <c r="G933" s="4"/>
      <c r="H933" s="5"/>
      <c r="I933" s="5"/>
    </row>
    <row r="934" spans="3:9">
      <c r="C934" s="1"/>
      <c r="E934" s="1"/>
      <c r="G934" s="4"/>
      <c r="H934" s="5"/>
      <c r="I934" s="5"/>
    </row>
    <row r="935" spans="3:9">
      <c r="C935" s="1"/>
      <c r="E935" s="1"/>
      <c r="G935" s="4"/>
      <c r="H935" s="5"/>
      <c r="I935" s="5"/>
    </row>
    <row r="936" spans="3:9">
      <c r="C936" s="1"/>
      <c r="E936" s="1"/>
      <c r="G936" s="4"/>
      <c r="H936" s="5"/>
      <c r="I936" s="5"/>
    </row>
    <row r="937" spans="3:9">
      <c r="C937" s="1"/>
      <c r="E937" s="1"/>
      <c r="G937" s="4"/>
      <c r="H937" s="5"/>
      <c r="I937" s="5"/>
    </row>
    <row r="938" spans="3:9">
      <c r="C938" s="1"/>
      <c r="E938" s="1"/>
      <c r="G938" s="4"/>
      <c r="H938" s="5"/>
      <c r="I938" s="5"/>
    </row>
    <row r="939" spans="3:9">
      <c r="C939" s="1"/>
      <c r="E939" s="1"/>
      <c r="G939" s="4"/>
      <c r="H939" s="5"/>
      <c r="I939" s="5"/>
    </row>
    <row r="940" spans="3:9">
      <c r="C940" s="1"/>
      <c r="E940" s="1"/>
      <c r="G940" s="4"/>
      <c r="H940" s="5"/>
      <c r="I940" s="5"/>
    </row>
    <row r="941" spans="3:9">
      <c r="C941" s="1"/>
      <c r="E941" s="1"/>
      <c r="G941" s="4"/>
      <c r="H941" s="5"/>
      <c r="I941" s="5"/>
    </row>
    <row r="942" spans="3:9">
      <c r="C942" s="1"/>
      <c r="E942" s="1"/>
      <c r="G942" s="4"/>
      <c r="H942" s="5"/>
      <c r="I942" s="5"/>
    </row>
    <row r="943" spans="3:9">
      <c r="C943" s="1"/>
      <c r="E943" s="1"/>
      <c r="G943" s="4"/>
      <c r="H943" s="5"/>
      <c r="I943" s="5"/>
    </row>
    <row r="944" spans="3:9">
      <c r="C944" s="1"/>
      <c r="E944" s="1"/>
      <c r="G944" s="4"/>
      <c r="H944" s="5"/>
      <c r="I944" s="5"/>
    </row>
    <row r="945" spans="3:9">
      <c r="C945" s="1"/>
      <c r="E945" s="1"/>
      <c r="G945" s="4"/>
      <c r="H945" s="5"/>
      <c r="I945" s="5"/>
    </row>
    <row r="946" spans="3:9">
      <c r="C946" s="1"/>
      <c r="E946" s="1"/>
      <c r="G946" s="4"/>
      <c r="H946" s="5"/>
      <c r="I946" s="5"/>
    </row>
    <row r="947" spans="3:9">
      <c r="C947" s="1"/>
      <c r="E947" s="1"/>
      <c r="G947" s="4"/>
      <c r="H947" s="5"/>
      <c r="I947" s="5"/>
    </row>
    <row r="948" spans="3:9">
      <c r="C948" s="1"/>
      <c r="E948" s="1"/>
      <c r="G948" s="4"/>
      <c r="H948" s="5"/>
      <c r="I948" s="5"/>
    </row>
    <row r="949" spans="3:9">
      <c r="C949" s="1"/>
      <c r="E949" s="1"/>
      <c r="G949" s="4"/>
      <c r="H949" s="5"/>
      <c r="I949" s="5"/>
    </row>
    <row r="950" spans="3:9">
      <c r="C950" s="1"/>
      <c r="E950" s="1"/>
      <c r="G950" s="4"/>
      <c r="H950" s="5"/>
      <c r="I950" s="5"/>
    </row>
    <row r="951" spans="3:9">
      <c r="C951" s="1"/>
      <c r="E951" s="1"/>
      <c r="G951" s="4"/>
      <c r="H951" s="5"/>
      <c r="I951" s="5"/>
    </row>
    <row r="952" spans="3:9">
      <c r="C952" s="1"/>
      <c r="E952" s="1"/>
      <c r="G952" s="4"/>
      <c r="H952" s="5"/>
      <c r="I952" s="5"/>
    </row>
    <row r="953" spans="3:9">
      <c r="C953" s="1"/>
      <c r="E953" s="1"/>
      <c r="G953" s="4"/>
      <c r="H953" s="5"/>
      <c r="I953" s="5"/>
    </row>
    <row r="954" spans="3:9">
      <c r="C954" s="1"/>
      <c r="E954" s="1"/>
      <c r="G954" s="4"/>
      <c r="H954" s="5"/>
      <c r="I954" s="5"/>
    </row>
    <row r="955" spans="3:9">
      <c r="C955" s="1"/>
      <c r="E955" s="1"/>
      <c r="G955" s="4"/>
      <c r="H955" s="5"/>
      <c r="I955" s="5"/>
    </row>
    <row r="956" spans="3:9">
      <c r="C956" s="1"/>
      <c r="E956" s="1"/>
      <c r="G956" s="4"/>
      <c r="H956" s="5"/>
      <c r="I956" s="5"/>
    </row>
    <row r="957" spans="3:9">
      <c r="C957" s="1"/>
      <c r="E957" s="1"/>
      <c r="G957" s="4"/>
      <c r="H957" s="5"/>
      <c r="I957" s="5"/>
    </row>
    <row r="958" spans="3:9">
      <c r="C958" s="1"/>
      <c r="E958" s="1"/>
      <c r="G958" s="4"/>
      <c r="H958" s="5"/>
      <c r="I958" s="5"/>
    </row>
    <row r="959" spans="3:9">
      <c r="C959" s="1"/>
      <c r="E959" s="1"/>
      <c r="G959" s="4"/>
      <c r="H959" s="5"/>
      <c r="I959" s="5"/>
    </row>
    <row r="960" spans="3:9">
      <c r="C960" s="1"/>
      <c r="E960" s="1"/>
      <c r="G960" s="4"/>
      <c r="H960" s="5"/>
      <c r="I960" s="5"/>
    </row>
    <row r="961" spans="3:9">
      <c r="C961" s="1"/>
      <c r="E961" s="1"/>
      <c r="G961" s="4"/>
      <c r="H961" s="5"/>
      <c r="I961" s="5"/>
    </row>
    <row r="962" spans="3:9">
      <c r="C962" s="1"/>
      <c r="E962" s="1"/>
      <c r="G962" s="4"/>
      <c r="H962" s="5"/>
      <c r="I962" s="5"/>
    </row>
    <row r="963" spans="3:9">
      <c r="C963" s="1"/>
      <c r="E963" s="1"/>
      <c r="G963" s="4"/>
      <c r="H963" s="5"/>
      <c r="I963" s="5"/>
    </row>
    <row r="964" spans="3:9">
      <c r="C964" s="1"/>
      <c r="E964" s="1"/>
      <c r="G964" s="4"/>
      <c r="H964" s="5"/>
      <c r="I964" s="5"/>
    </row>
    <row r="965" spans="3:9">
      <c r="C965" s="1"/>
      <c r="E965" s="1"/>
      <c r="G965" s="4"/>
      <c r="H965" s="5"/>
      <c r="I965" s="5"/>
    </row>
    <row r="966" spans="3:9">
      <c r="C966" s="1"/>
      <c r="E966" s="1"/>
      <c r="G966" s="4"/>
      <c r="H966" s="5"/>
      <c r="I966" s="5"/>
    </row>
    <row r="967" spans="3:9">
      <c r="C967" s="1"/>
      <c r="G967" s="4"/>
      <c r="H967" s="5"/>
      <c r="I967" s="5"/>
    </row>
    <row r="968" spans="3:9">
      <c r="C968" s="1"/>
      <c r="G968" s="4"/>
      <c r="H968" s="5"/>
      <c r="I968" s="5"/>
    </row>
    <row r="969" spans="3:9">
      <c r="C969" s="1"/>
      <c r="G969" s="4"/>
      <c r="H969" s="5"/>
      <c r="I969" s="5"/>
    </row>
    <row r="970" spans="3:9">
      <c r="C970" s="1"/>
      <c r="G970" s="4"/>
      <c r="H970" s="5"/>
      <c r="I970" s="5"/>
    </row>
    <row r="971" spans="3:9">
      <c r="C971" s="1"/>
      <c r="G971" s="4"/>
      <c r="H971" s="5"/>
      <c r="I971" s="5"/>
    </row>
    <row r="972" spans="3:9">
      <c r="C972" s="1"/>
      <c r="G972" s="4"/>
      <c r="H972" s="5"/>
      <c r="I972" s="5"/>
    </row>
    <row r="973" spans="3:9">
      <c r="C973" s="1"/>
      <c r="G973" s="4"/>
      <c r="H973" s="5"/>
      <c r="I973" s="5"/>
    </row>
    <row r="974" spans="3:9">
      <c r="C974" s="1"/>
      <c r="G974" s="4"/>
      <c r="H974" s="5"/>
      <c r="I974" s="5"/>
    </row>
    <row r="975" spans="3:9">
      <c r="C975" s="1"/>
      <c r="G975" s="4"/>
      <c r="H975" s="5"/>
      <c r="I975" s="5"/>
    </row>
    <row r="976" spans="3:9">
      <c r="C976" s="1"/>
      <c r="G976" s="4"/>
      <c r="H976" s="5"/>
      <c r="I976" s="5"/>
    </row>
    <row r="977" spans="3:9">
      <c r="C977" s="1"/>
      <c r="G977" s="4"/>
      <c r="H977" s="5"/>
      <c r="I977" s="5"/>
    </row>
    <row r="978" spans="3:9">
      <c r="C978" s="1"/>
      <c r="G978" s="4"/>
      <c r="H978" s="5"/>
      <c r="I978" s="5"/>
    </row>
    <row r="981" spans="3:9">
      <c r="C981" s="1"/>
      <c r="G981" s="56"/>
      <c r="H981" s="57"/>
      <c r="I981" s="57"/>
    </row>
    <row r="982" spans="3:9">
      <c r="C982" s="1"/>
      <c r="G982" s="56"/>
      <c r="H982" s="57"/>
      <c r="I982" s="57"/>
    </row>
    <row r="983" spans="3:9">
      <c r="C983" s="1"/>
      <c r="G983" s="56"/>
      <c r="H983" s="57"/>
      <c r="I983" s="57"/>
    </row>
    <row r="984" spans="3:9">
      <c r="C984" s="1"/>
      <c r="G984" s="56"/>
      <c r="H984" s="57"/>
      <c r="I984" s="57"/>
    </row>
    <row r="985" spans="3:9">
      <c r="C985" s="1"/>
      <c r="G985" s="56"/>
      <c r="H985" s="57"/>
      <c r="I985" s="57"/>
    </row>
    <row r="986" spans="3:9">
      <c r="C986" s="1"/>
      <c r="G986" s="56"/>
      <c r="H986" s="57"/>
      <c r="I986" s="57"/>
    </row>
    <row r="987" spans="3:9">
      <c r="C987" s="1"/>
      <c r="G987" s="56"/>
      <c r="H987" s="57"/>
      <c r="I987" s="57"/>
    </row>
    <row r="988" spans="3:9">
      <c r="C988" s="1"/>
      <c r="G988" s="56"/>
      <c r="H988" s="57"/>
      <c r="I988" s="57"/>
    </row>
    <row r="989" spans="3:9">
      <c r="C989" s="1"/>
      <c r="G989" s="56"/>
      <c r="H989" s="57"/>
      <c r="I989" s="57"/>
    </row>
    <row r="990" spans="3:9">
      <c r="C990" s="1"/>
      <c r="G990" s="56"/>
      <c r="H990" s="57"/>
      <c r="I990" s="57"/>
    </row>
    <row r="991" spans="3:9">
      <c r="C991" s="1"/>
      <c r="G991" s="56"/>
      <c r="H991" s="57"/>
      <c r="I991" s="57"/>
    </row>
    <row r="992" spans="3:9">
      <c r="C992" s="1"/>
      <c r="G992" s="56"/>
      <c r="H992" s="57"/>
      <c r="I992" s="57"/>
    </row>
    <row r="993" spans="3:9">
      <c r="C993" s="1"/>
      <c r="G993" s="56"/>
      <c r="H993" s="57"/>
      <c r="I993" s="57"/>
    </row>
    <row r="994" spans="3:9">
      <c r="C994" s="1"/>
      <c r="G994" s="56"/>
      <c r="H994" s="57"/>
      <c r="I994" s="57"/>
    </row>
    <row r="995" spans="3:9">
      <c r="C995" s="1"/>
      <c r="G995" s="56"/>
      <c r="H995" s="57"/>
      <c r="I995" s="57"/>
    </row>
    <row r="996" spans="3:9">
      <c r="C996" s="1"/>
      <c r="G996" s="56"/>
      <c r="H996" s="57"/>
      <c r="I996" s="57"/>
    </row>
    <row r="997" spans="3:9">
      <c r="C997" s="1"/>
      <c r="G997" s="56"/>
      <c r="H997" s="57"/>
      <c r="I997" s="57"/>
    </row>
    <row r="998" spans="3:9">
      <c r="C998" s="1"/>
      <c r="G998" s="56"/>
      <c r="H998" s="57"/>
      <c r="I998" s="57"/>
    </row>
    <row r="999" spans="3:9">
      <c r="C999" s="1"/>
      <c r="G999" s="56"/>
      <c r="H999" s="57"/>
      <c r="I999" s="57"/>
    </row>
    <row r="1000" spans="3:9">
      <c r="C1000" s="1"/>
      <c r="G1000" s="56"/>
      <c r="H1000" s="57"/>
      <c r="I1000" s="57"/>
    </row>
    <row r="1001" spans="3:9">
      <c r="C1001" s="1"/>
      <c r="G1001" s="56"/>
      <c r="H1001" s="57"/>
      <c r="I1001" s="57"/>
    </row>
    <row r="1002" spans="3:9">
      <c r="C1002" s="1"/>
      <c r="G1002" s="56"/>
      <c r="H1002" s="57"/>
      <c r="I1002" s="57"/>
    </row>
    <row r="1003" spans="3:9">
      <c r="C1003" s="1"/>
      <c r="G1003" s="56"/>
      <c r="H1003" s="57"/>
      <c r="I1003" s="57"/>
    </row>
    <row r="1004" spans="3:9">
      <c r="C1004" s="1"/>
      <c r="G1004" s="56"/>
      <c r="H1004" s="57"/>
      <c r="I1004" s="57"/>
    </row>
    <row r="1005" spans="3:9">
      <c r="C1005" s="1"/>
      <c r="G1005" s="56"/>
      <c r="H1005" s="57"/>
      <c r="I1005" s="57"/>
    </row>
    <row r="1006" spans="3:9">
      <c r="C1006" s="1"/>
      <c r="G1006" s="56"/>
      <c r="H1006" s="57"/>
      <c r="I1006" s="57"/>
    </row>
    <row r="1007" spans="3:9">
      <c r="C1007" s="1"/>
      <c r="G1007" s="56"/>
      <c r="H1007" s="57"/>
      <c r="I1007" s="57"/>
    </row>
    <row r="1008" spans="3:9">
      <c r="C1008" s="1"/>
      <c r="G1008" s="56"/>
      <c r="H1008" s="57"/>
      <c r="I1008" s="57"/>
    </row>
    <row r="1009" spans="3:9">
      <c r="C1009" s="1"/>
      <c r="G1009" s="56"/>
      <c r="H1009" s="57"/>
      <c r="I1009" s="57"/>
    </row>
    <row r="1010" spans="3:9">
      <c r="C1010" s="1"/>
      <c r="G1010" s="56"/>
      <c r="H1010" s="57"/>
      <c r="I1010" s="57"/>
    </row>
    <row r="1011" spans="3:9">
      <c r="C1011" s="1"/>
      <c r="G1011" s="56"/>
      <c r="H1011" s="57"/>
      <c r="I1011" s="57"/>
    </row>
    <row r="1012" spans="3:9">
      <c r="C1012" s="1"/>
      <c r="G1012" s="56"/>
      <c r="H1012" s="57"/>
      <c r="I1012" s="57"/>
    </row>
    <row r="1013" spans="3:9">
      <c r="C1013" s="1"/>
      <c r="G1013" s="56"/>
      <c r="H1013" s="57"/>
      <c r="I1013" s="57"/>
    </row>
    <row r="1014" spans="3:9">
      <c r="C1014" s="1"/>
      <c r="G1014" s="56"/>
      <c r="H1014" s="57"/>
      <c r="I1014" s="57"/>
    </row>
    <row r="1015" spans="3:9">
      <c r="C1015" s="1"/>
      <c r="G1015" s="56"/>
      <c r="H1015" s="57"/>
      <c r="I1015" s="57"/>
    </row>
    <row r="1016" spans="3:9">
      <c r="C1016" s="1"/>
      <c r="G1016" s="56"/>
      <c r="H1016" s="57"/>
      <c r="I1016" s="57"/>
    </row>
    <row r="1017" spans="3:9">
      <c r="C1017" s="1"/>
      <c r="G1017" s="56"/>
      <c r="H1017" s="57"/>
      <c r="I1017" s="57"/>
    </row>
    <row r="1018" spans="3:9">
      <c r="C1018" s="1"/>
      <c r="G1018" s="56"/>
      <c r="H1018" s="57"/>
      <c r="I1018" s="57"/>
    </row>
    <row r="1019" spans="3:9">
      <c r="C1019" s="1"/>
      <c r="G1019" s="56"/>
      <c r="H1019" s="57"/>
      <c r="I1019" s="57"/>
    </row>
    <row r="1020" spans="3:9">
      <c r="C1020" s="1"/>
      <c r="G1020" s="56"/>
      <c r="H1020" s="57"/>
      <c r="I1020" s="57"/>
    </row>
    <row r="1021" spans="3:9">
      <c r="C1021" s="1"/>
      <c r="G1021" s="56"/>
      <c r="H1021" s="57"/>
      <c r="I1021" s="57"/>
    </row>
    <row r="1022" spans="3:9">
      <c r="C1022" s="1"/>
      <c r="G1022" s="56"/>
      <c r="H1022" s="57"/>
      <c r="I1022" s="57"/>
    </row>
    <row r="1023" spans="3:9">
      <c r="C1023" s="1"/>
      <c r="G1023" s="56"/>
      <c r="H1023" s="57"/>
      <c r="I1023" s="57"/>
    </row>
    <row r="1024" spans="3:9">
      <c r="C1024" s="1"/>
      <c r="G1024" s="56"/>
      <c r="H1024" s="57"/>
      <c r="I1024" s="57"/>
    </row>
    <row r="1025" spans="3:9">
      <c r="C1025" s="1"/>
      <c r="G1025" s="56"/>
      <c r="H1025" s="57"/>
      <c r="I1025" s="57"/>
    </row>
    <row r="1026" spans="3:9">
      <c r="C1026" s="1"/>
      <c r="G1026" s="56"/>
      <c r="H1026" s="57"/>
      <c r="I1026" s="57"/>
    </row>
    <row r="1027" spans="3:9">
      <c r="C1027" s="1"/>
      <c r="G1027" s="56"/>
      <c r="H1027" s="57"/>
      <c r="I1027" s="57"/>
    </row>
    <row r="1028" spans="3:9">
      <c r="C1028" s="1"/>
      <c r="G1028" s="56"/>
      <c r="H1028" s="57"/>
      <c r="I1028" s="57"/>
    </row>
    <row r="1029" spans="3:9">
      <c r="C1029" s="1"/>
      <c r="G1029" s="56"/>
      <c r="H1029" s="57"/>
      <c r="I1029" s="57"/>
    </row>
    <row r="1030" spans="3:9">
      <c r="C1030" s="1"/>
      <c r="G1030" s="56"/>
      <c r="H1030" s="57"/>
      <c r="I1030" s="57"/>
    </row>
    <row r="1031" spans="3:9">
      <c r="C1031" s="1"/>
      <c r="G1031" s="56"/>
      <c r="H1031" s="57"/>
      <c r="I1031" s="57"/>
    </row>
    <row r="1032" spans="3:9">
      <c r="C1032" s="1"/>
      <c r="G1032" s="56"/>
      <c r="H1032" s="57"/>
      <c r="I1032" s="57"/>
    </row>
    <row r="1033" spans="3:9">
      <c r="C1033" s="1"/>
      <c r="G1033" s="56"/>
      <c r="H1033" s="57"/>
      <c r="I1033" s="57"/>
    </row>
    <row r="1034" spans="3:9">
      <c r="C1034" s="1"/>
      <c r="G1034" s="56"/>
      <c r="H1034" s="57"/>
      <c r="I1034" s="57"/>
    </row>
    <row r="1035" spans="3:9">
      <c r="C1035" s="1"/>
      <c r="G1035" s="56"/>
      <c r="H1035" s="57"/>
      <c r="I1035" s="57"/>
    </row>
    <row r="1036" spans="3:9">
      <c r="C1036" s="1"/>
      <c r="G1036" s="56"/>
      <c r="H1036" s="57"/>
      <c r="I1036" s="57"/>
    </row>
    <row r="1037" spans="3:9">
      <c r="C1037" s="1"/>
      <c r="G1037" s="56"/>
      <c r="H1037" s="57"/>
      <c r="I1037" s="57"/>
    </row>
    <row r="1038" spans="3:9">
      <c r="C1038" s="1"/>
      <c r="G1038" s="56"/>
      <c r="H1038" s="57"/>
      <c r="I1038" s="57"/>
    </row>
    <row r="1039" spans="3:9">
      <c r="C1039" s="1"/>
      <c r="G1039" s="56"/>
      <c r="H1039" s="57"/>
      <c r="I1039" s="57"/>
    </row>
    <row r="1040" spans="3:9">
      <c r="C1040" s="1"/>
      <c r="G1040" s="56"/>
      <c r="H1040" s="57"/>
      <c r="I1040" s="57"/>
    </row>
    <row r="1041" spans="3:9">
      <c r="C1041" s="1"/>
      <c r="G1041" s="56"/>
      <c r="H1041" s="57"/>
      <c r="I1041" s="57"/>
    </row>
    <row r="1042" spans="3:9">
      <c r="C1042" s="1"/>
      <c r="G1042" s="56"/>
      <c r="H1042" s="57"/>
      <c r="I1042" s="57"/>
    </row>
    <row r="1043" spans="3:9">
      <c r="C1043" s="1"/>
      <c r="G1043" s="56"/>
      <c r="H1043" s="57"/>
      <c r="I1043" s="57"/>
    </row>
    <row r="1044" spans="3:9">
      <c r="C1044" s="1"/>
      <c r="G1044" s="56"/>
      <c r="H1044" s="57"/>
      <c r="I1044" s="57"/>
    </row>
    <row r="1045" spans="3:9">
      <c r="C1045" s="1"/>
      <c r="G1045" s="56"/>
      <c r="H1045" s="57"/>
      <c r="I1045" s="57"/>
    </row>
    <row r="1046" spans="3:9">
      <c r="C1046" s="1"/>
      <c r="G1046" s="56"/>
      <c r="H1046" s="57"/>
      <c r="I1046" s="57"/>
    </row>
    <row r="1047" spans="3:9">
      <c r="C1047" s="1"/>
      <c r="G1047" s="56"/>
      <c r="H1047" s="57"/>
      <c r="I1047" s="57"/>
    </row>
    <row r="1048" spans="3:9">
      <c r="C1048" s="1"/>
      <c r="G1048" s="56"/>
      <c r="H1048" s="57"/>
      <c r="I1048" s="57"/>
    </row>
    <row r="1049" spans="3:9">
      <c r="C1049" s="1"/>
      <c r="G1049" s="56"/>
      <c r="H1049" s="57"/>
      <c r="I1049" s="57"/>
    </row>
    <row r="1050" spans="3:9">
      <c r="C1050" s="1"/>
      <c r="G1050" s="56"/>
      <c r="H1050" s="57"/>
      <c r="I1050" s="57"/>
    </row>
    <row r="1051" spans="3:9">
      <c r="C1051" s="1"/>
      <c r="G1051" s="56"/>
      <c r="H1051" s="57"/>
      <c r="I1051" s="57"/>
    </row>
    <row r="1052" spans="3:9">
      <c r="C1052" s="1"/>
      <c r="G1052" s="56"/>
      <c r="H1052" s="57"/>
      <c r="I1052" s="57"/>
    </row>
    <row r="1053" spans="3:9">
      <c r="C1053" s="1"/>
      <c r="G1053" s="56"/>
      <c r="H1053" s="57"/>
      <c r="I1053" s="57"/>
    </row>
    <row r="1054" spans="3:9">
      <c r="C1054" s="1"/>
      <c r="G1054" s="56"/>
      <c r="H1054" s="57"/>
      <c r="I1054" s="57"/>
    </row>
    <row r="1055" spans="3:9">
      <c r="C1055" s="1"/>
      <c r="G1055" s="56"/>
      <c r="H1055" s="57"/>
      <c r="I1055" s="57"/>
    </row>
    <row r="1056" spans="3:9">
      <c r="C1056" s="1"/>
      <c r="G1056" s="56"/>
      <c r="H1056" s="57"/>
      <c r="I1056" s="57"/>
    </row>
    <row r="1057" spans="3:9">
      <c r="C1057" s="1"/>
      <c r="G1057" s="56"/>
      <c r="H1057" s="57"/>
      <c r="I1057" s="57"/>
    </row>
    <row r="1058" spans="3:9">
      <c r="C1058" s="1"/>
      <c r="G1058" s="56"/>
      <c r="H1058" s="57"/>
      <c r="I1058" s="57"/>
    </row>
    <row r="1059" spans="3:9">
      <c r="C1059" s="1"/>
      <c r="G1059" s="56"/>
      <c r="H1059" s="57"/>
      <c r="I1059" s="57"/>
    </row>
    <row r="1060" spans="3:9">
      <c r="C1060" s="1"/>
      <c r="G1060" s="56"/>
      <c r="H1060" s="57"/>
      <c r="I1060" s="57"/>
    </row>
    <row r="1061" spans="3:9">
      <c r="C1061" s="1"/>
      <c r="G1061" s="56"/>
      <c r="H1061" s="57"/>
      <c r="I1061" s="57"/>
    </row>
    <row r="1062" spans="3:9">
      <c r="C1062" s="1"/>
      <c r="G1062" s="56"/>
      <c r="H1062" s="57"/>
      <c r="I1062" s="57"/>
    </row>
    <row r="1063" spans="3:9">
      <c r="C1063" s="1"/>
      <c r="G1063" s="56"/>
      <c r="H1063" s="57"/>
      <c r="I1063" s="57"/>
    </row>
    <row r="1064" spans="3:9">
      <c r="C1064" s="1"/>
      <c r="G1064" s="56"/>
      <c r="H1064" s="57"/>
      <c r="I1064" s="57"/>
    </row>
    <row r="1065" spans="3:9">
      <c r="C1065" s="1"/>
      <c r="G1065" s="56"/>
      <c r="H1065" s="57"/>
      <c r="I1065" s="57"/>
    </row>
    <row r="1066" spans="3:9">
      <c r="C1066" s="1"/>
      <c r="G1066" s="56"/>
      <c r="H1066" s="57"/>
      <c r="I1066" s="57"/>
    </row>
    <row r="1067" spans="3:9">
      <c r="C1067" s="1"/>
      <c r="G1067" s="56"/>
      <c r="H1067" s="57"/>
      <c r="I1067" s="57"/>
    </row>
    <row r="1068" spans="3:9">
      <c r="C1068" s="1"/>
      <c r="G1068" s="56"/>
      <c r="H1068" s="57"/>
      <c r="I1068" s="57"/>
    </row>
    <row r="1069" spans="3:9">
      <c r="C1069" s="1"/>
      <c r="G1069" s="56"/>
      <c r="H1069" s="57"/>
      <c r="I1069" s="57"/>
    </row>
    <row r="1070" spans="3:9">
      <c r="C1070" s="1"/>
      <c r="G1070" s="56"/>
      <c r="H1070" s="57"/>
      <c r="I1070" s="57"/>
    </row>
    <row r="1071" spans="3:9">
      <c r="C1071" s="1"/>
      <c r="G1071" s="56"/>
      <c r="H1071" s="57"/>
      <c r="I1071" s="57"/>
    </row>
    <row r="1072" spans="3:9">
      <c r="C1072" s="1"/>
      <c r="G1072" s="56"/>
      <c r="H1072" s="57"/>
      <c r="I1072" s="57"/>
    </row>
    <row r="1073" spans="3:9">
      <c r="C1073" s="1"/>
      <c r="G1073" s="56"/>
      <c r="H1073" s="57"/>
      <c r="I1073" s="57"/>
    </row>
    <row r="1074" spans="3:9">
      <c r="C1074" s="1"/>
      <c r="G1074" s="56"/>
      <c r="H1074" s="57"/>
      <c r="I1074" s="57"/>
    </row>
    <row r="1075" spans="3:9">
      <c r="C1075" s="1"/>
      <c r="G1075" s="56"/>
      <c r="H1075" s="57"/>
      <c r="I1075" s="57"/>
    </row>
    <row r="1076" spans="3:9">
      <c r="C1076" s="1"/>
      <c r="G1076" s="56"/>
      <c r="H1076" s="57"/>
      <c r="I1076" s="57"/>
    </row>
    <row r="1077" spans="3:9">
      <c r="C1077" s="1"/>
      <c r="G1077" s="56"/>
      <c r="H1077" s="57"/>
      <c r="I1077" s="57"/>
    </row>
    <row r="1078" spans="3:9">
      <c r="C1078" s="1"/>
      <c r="G1078" s="56"/>
      <c r="H1078" s="57"/>
      <c r="I1078" s="57"/>
    </row>
    <row r="1079" spans="3:9">
      <c r="C1079" s="1"/>
      <c r="G1079" s="56"/>
      <c r="H1079" s="57"/>
      <c r="I1079" s="57"/>
    </row>
    <row r="1080" spans="3:9">
      <c r="C1080" s="1"/>
      <c r="G1080" s="56"/>
      <c r="H1080" s="57"/>
      <c r="I1080" s="57"/>
    </row>
    <row r="1081" spans="3:9">
      <c r="C1081" s="1"/>
      <c r="G1081" s="56"/>
      <c r="H1081" s="57"/>
      <c r="I1081" s="57"/>
    </row>
    <row r="1082" spans="3:9">
      <c r="C1082" s="1"/>
      <c r="G1082" s="56"/>
      <c r="H1082" s="57"/>
      <c r="I1082" s="57"/>
    </row>
    <row r="1083" spans="3:9">
      <c r="C1083" s="1"/>
      <c r="G1083" s="56"/>
      <c r="H1083" s="57"/>
      <c r="I1083" s="57"/>
    </row>
    <row r="1084" spans="3:9">
      <c r="C1084" s="1"/>
      <c r="G1084" s="56"/>
      <c r="H1084" s="57"/>
      <c r="I1084" s="57"/>
    </row>
    <row r="1085" spans="3:9">
      <c r="C1085" s="1"/>
      <c r="G1085" s="56"/>
      <c r="H1085" s="57"/>
      <c r="I1085" s="57"/>
    </row>
    <row r="1086" spans="3:9">
      <c r="C1086" s="1"/>
      <c r="G1086" s="56"/>
      <c r="H1086" s="57"/>
      <c r="I1086" s="57"/>
    </row>
    <row r="1087" spans="3:9">
      <c r="C1087" s="1"/>
      <c r="G1087" s="56"/>
      <c r="H1087" s="57"/>
      <c r="I1087" s="57"/>
    </row>
    <row r="1088" spans="3:9">
      <c r="C1088" s="1"/>
      <c r="G1088" s="56"/>
      <c r="H1088" s="57"/>
      <c r="I1088" s="57"/>
    </row>
    <row r="1089" spans="3:9">
      <c r="C1089" s="1"/>
      <c r="G1089" s="56"/>
      <c r="H1089" s="57"/>
      <c r="I1089" s="57"/>
    </row>
    <row r="1090" spans="3:9">
      <c r="C1090" s="1"/>
      <c r="G1090" s="56"/>
      <c r="H1090" s="57"/>
      <c r="I1090" s="57"/>
    </row>
    <row r="1091" spans="3:9">
      <c r="C1091" s="1"/>
      <c r="G1091" s="56"/>
      <c r="H1091" s="57"/>
      <c r="I1091" s="57"/>
    </row>
    <row r="1092" spans="3:9">
      <c r="C1092" s="1"/>
      <c r="G1092" s="56"/>
      <c r="H1092" s="57"/>
      <c r="I1092" s="57"/>
    </row>
    <row r="1093" spans="3:9">
      <c r="C1093" s="1"/>
      <c r="G1093" s="56"/>
      <c r="H1093" s="57"/>
      <c r="I1093" s="57"/>
    </row>
    <row r="1094" spans="3:9">
      <c r="C1094" s="1"/>
      <c r="G1094" s="56"/>
      <c r="H1094" s="57"/>
      <c r="I1094" s="57"/>
    </row>
    <row r="1095" spans="3:9">
      <c r="C1095" s="1"/>
      <c r="G1095" s="56"/>
      <c r="H1095" s="57"/>
      <c r="I1095" s="57"/>
    </row>
    <row r="1096" spans="3:9">
      <c r="C1096" s="1"/>
      <c r="G1096" s="56"/>
      <c r="H1096" s="57"/>
      <c r="I1096" s="57"/>
    </row>
    <row r="1097" spans="3:9">
      <c r="C1097" s="1"/>
      <c r="G1097" s="56"/>
      <c r="H1097" s="57"/>
      <c r="I1097" s="57"/>
    </row>
    <row r="1098" spans="3:9">
      <c r="C1098" s="1"/>
      <c r="G1098" s="56"/>
      <c r="H1098" s="57"/>
      <c r="I1098" s="57"/>
    </row>
    <row r="1099" spans="3:9">
      <c r="C1099" s="1"/>
      <c r="G1099" s="56"/>
      <c r="H1099" s="57"/>
      <c r="I1099" s="57"/>
    </row>
    <row r="1100" spans="3:9">
      <c r="C1100" s="1"/>
      <c r="G1100" s="56"/>
      <c r="H1100" s="57"/>
      <c r="I1100" s="57"/>
    </row>
    <row r="1101" spans="3:9">
      <c r="C1101" s="1"/>
      <c r="G1101" s="56"/>
      <c r="H1101" s="57"/>
      <c r="I1101" s="57"/>
    </row>
    <row r="1102" spans="3:9">
      <c r="C1102" s="1"/>
      <c r="G1102" s="56"/>
      <c r="H1102" s="57"/>
      <c r="I1102" s="57"/>
    </row>
    <row r="1103" spans="3:9">
      <c r="C1103" s="1"/>
      <c r="G1103" s="56"/>
      <c r="H1103" s="57"/>
      <c r="I1103" s="57"/>
    </row>
    <row r="1104" spans="3:9">
      <c r="C1104" s="1"/>
      <c r="G1104" s="56"/>
      <c r="H1104" s="57"/>
      <c r="I1104" s="57"/>
    </row>
    <row r="1105" spans="3:9">
      <c r="C1105" s="1"/>
      <c r="G1105" s="56"/>
      <c r="H1105" s="57"/>
      <c r="I1105" s="57"/>
    </row>
    <row r="1106" spans="3:9">
      <c r="C1106" s="1"/>
      <c r="G1106" s="56"/>
      <c r="H1106" s="57"/>
      <c r="I1106" s="57"/>
    </row>
    <row r="1107" spans="3:9">
      <c r="C1107" s="1"/>
      <c r="G1107" s="56"/>
      <c r="H1107" s="57"/>
      <c r="I1107" s="57"/>
    </row>
    <row r="1108" spans="3:9">
      <c r="C1108" s="1"/>
      <c r="G1108" s="56"/>
      <c r="H1108" s="57"/>
      <c r="I1108" s="57"/>
    </row>
    <row r="1109" spans="3:9">
      <c r="C1109" s="1"/>
      <c r="G1109" s="56"/>
      <c r="H1109" s="57"/>
      <c r="I1109" s="57"/>
    </row>
    <row r="1110" spans="3:9">
      <c r="C1110" s="1"/>
      <c r="G1110" s="56"/>
      <c r="H1110" s="57"/>
      <c r="I1110" s="57"/>
    </row>
    <row r="1111" spans="3:9">
      <c r="C1111" s="1"/>
      <c r="G1111" s="56"/>
      <c r="H1111" s="57"/>
      <c r="I1111" s="57"/>
    </row>
    <row r="1112" spans="3:9">
      <c r="C1112" s="1"/>
      <c r="G1112" s="56"/>
      <c r="H1112" s="57"/>
      <c r="I1112" s="57"/>
    </row>
    <row r="1113" spans="3:9">
      <c r="C1113" s="1"/>
      <c r="G1113" s="56"/>
      <c r="H1113" s="57"/>
      <c r="I1113" s="57"/>
    </row>
    <row r="1114" spans="3:9">
      <c r="C1114" s="1"/>
      <c r="G1114" s="56"/>
      <c r="H1114" s="57"/>
      <c r="I1114" s="57"/>
    </row>
    <row r="1115" spans="3:9">
      <c r="C1115" s="1"/>
      <c r="G1115" s="56"/>
      <c r="H1115" s="57"/>
      <c r="I1115" s="57"/>
    </row>
    <row r="1116" spans="3:9">
      <c r="C1116" s="1"/>
      <c r="G1116" s="56"/>
      <c r="H1116" s="57"/>
      <c r="I1116" s="57"/>
    </row>
    <row r="1117" spans="3:9">
      <c r="C1117" s="1"/>
      <c r="G1117" s="56"/>
      <c r="H1117" s="57"/>
      <c r="I1117" s="57"/>
    </row>
    <row r="1118" spans="3:9">
      <c r="C1118" s="1"/>
      <c r="G1118" s="56"/>
      <c r="H1118" s="57"/>
      <c r="I1118" s="57"/>
    </row>
    <row r="1119" spans="3:9">
      <c r="C1119" s="1"/>
      <c r="G1119" s="56"/>
      <c r="H1119" s="57"/>
      <c r="I1119" s="57"/>
    </row>
    <row r="1120" spans="3:9">
      <c r="C1120" s="1"/>
      <c r="G1120" s="56"/>
      <c r="H1120" s="57"/>
      <c r="I1120" s="57"/>
    </row>
    <row r="1121" spans="3:9">
      <c r="C1121" s="1"/>
      <c r="G1121" s="56"/>
      <c r="H1121" s="57"/>
      <c r="I1121" s="57"/>
    </row>
    <row r="1122" spans="3:9">
      <c r="C1122" s="1"/>
      <c r="G1122" s="56"/>
      <c r="H1122" s="57"/>
      <c r="I1122" s="57"/>
    </row>
    <row r="1123" spans="3:9">
      <c r="C1123" s="1"/>
      <c r="G1123" s="56"/>
      <c r="H1123" s="57"/>
      <c r="I1123" s="57"/>
    </row>
    <row r="1124" spans="3:9">
      <c r="C1124" s="1"/>
      <c r="G1124" s="56"/>
      <c r="H1124" s="57"/>
      <c r="I1124" s="57"/>
    </row>
    <row r="1125" spans="3:9">
      <c r="C1125" s="1"/>
      <c r="G1125" s="56"/>
      <c r="H1125" s="57"/>
      <c r="I1125" s="57"/>
    </row>
    <row r="1126" spans="3:9">
      <c r="C1126" s="1"/>
      <c r="G1126" s="56"/>
      <c r="H1126" s="57"/>
      <c r="I1126" s="57"/>
    </row>
    <row r="1127" spans="3:9">
      <c r="C1127" s="1"/>
      <c r="G1127" s="56"/>
      <c r="H1127" s="57"/>
      <c r="I1127" s="57"/>
    </row>
    <row r="1128" spans="3:9">
      <c r="C1128" s="1"/>
      <c r="G1128" s="56"/>
      <c r="H1128" s="57"/>
      <c r="I1128" s="57"/>
    </row>
    <row r="1129" spans="3:9">
      <c r="C1129" s="1"/>
      <c r="G1129" s="56"/>
      <c r="H1129" s="57"/>
      <c r="I1129" s="57"/>
    </row>
    <row r="1130" spans="3:9">
      <c r="C1130" s="1"/>
      <c r="G1130" s="56"/>
      <c r="H1130" s="57"/>
      <c r="I1130" s="57"/>
    </row>
    <row r="1131" spans="3:9">
      <c r="C1131" s="1"/>
      <c r="G1131" s="56"/>
      <c r="H1131" s="57"/>
      <c r="I1131" s="57"/>
    </row>
    <row r="1132" spans="3:9">
      <c r="C1132" s="1"/>
      <c r="G1132" s="56"/>
      <c r="H1132" s="57"/>
      <c r="I1132" s="57"/>
    </row>
    <row r="1133" spans="3:9">
      <c r="C1133" s="1"/>
      <c r="G1133" s="56"/>
      <c r="H1133" s="57"/>
      <c r="I1133" s="57"/>
    </row>
    <row r="1134" spans="3:9">
      <c r="C1134" s="1"/>
      <c r="G1134" s="56"/>
      <c r="H1134" s="57"/>
      <c r="I1134" s="57"/>
    </row>
    <row r="1135" spans="3:9">
      <c r="C1135" s="1"/>
      <c r="G1135" s="56"/>
      <c r="H1135" s="57"/>
      <c r="I1135" s="57"/>
    </row>
    <row r="1136" spans="3:9">
      <c r="C1136" s="1"/>
      <c r="G1136" s="56"/>
      <c r="H1136" s="57"/>
      <c r="I1136" s="57"/>
    </row>
    <row r="1137" spans="3:9">
      <c r="C1137" s="1"/>
      <c r="G1137" s="56"/>
      <c r="H1137" s="57"/>
      <c r="I1137" s="57"/>
    </row>
    <row r="1138" spans="3:9">
      <c r="C1138" s="1"/>
      <c r="G1138" s="56"/>
      <c r="H1138" s="57"/>
      <c r="I1138" s="57"/>
    </row>
    <row r="1139" spans="3:9">
      <c r="C1139" s="1"/>
      <c r="G1139" s="56"/>
      <c r="H1139" s="57"/>
      <c r="I1139" s="57"/>
    </row>
    <row r="1140" spans="3:9">
      <c r="C1140" s="1"/>
      <c r="G1140" s="56"/>
      <c r="H1140" s="57"/>
      <c r="I1140" s="57"/>
    </row>
    <row r="1141" spans="3:9">
      <c r="C1141" s="1"/>
      <c r="G1141" s="56"/>
      <c r="H1141" s="57"/>
      <c r="I1141" s="57"/>
    </row>
    <row r="1142" spans="3:9">
      <c r="C1142" s="1"/>
      <c r="G1142" s="56"/>
      <c r="H1142" s="57"/>
      <c r="I1142" s="57"/>
    </row>
    <row r="1143" spans="3:9">
      <c r="C1143" s="1"/>
      <c r="G1143" s="56"/>
      <c r="H1143" s="57"/>
      <c r="I1143" s="57"/>
    </row>
    <row r="1144" spans="3:9">
      <c r="C1144" s="1"/>
      <c r="G1144" s="56"/>
      <c r="H1144" s="57"/>
      <c r="I1144" s="57"/>
    </row>
    <row r="1145" spans="3:9">
      <c r="C1145" s="1"/>
      <c r="G1145" s="56"/>
      <c r="H1145" s="57"/>
      <c r="I1145" s="57"/>
    </row>
    <row r="1146" spans="3:9">
      <c r="C1146" s="1"/>
      <c r="G1146" s="56"/>
      <c r="H1146" s="57"/>
      <c r="I1146" s="57"/>
    </row>
    <row r="1147" spans="3:9">
      <c r="C1147" s="1"/>
      <c r="G1147" s="56"/>
      <c r="H1147" s="57"/>
      <c r="I1147" s="57"/>
    </row>
    <row r="1148" spans="3:9">
      <c r="C1148" s="1"/>
      <c r="G1148" s="56"/>
      <c r="H1148" s="57"/>
      <c r="I1148" s="57"/>
    </row>
    <row r="1149" spans="3:9">
      <c r="C1149" s="1"/>
      <c r="G1149" s="56"/>
      <c r="H1149" s="57"/>
      <c r="I1149" s="57"/>
    </row>
    <row r="1150" spans="3:9">
      <c r="C1150" s="1"/>
      <c r="G1150" s="56"/>
      <c r="H1150" s="57"/>
      <c r="I1150" s="57"/>
    </row>
    <row r="1151" spans="3:9">
      <c r="C1151" s="1"/>
      <c r="G1151" s="56"/>
      <c r="H1151" s="57"/>
      <c r="I1151" s="57"/>
    </row>
    <row r="1152" spans="3:9">
      <c r="C1152" s="1"/>
      <c r="G1152" s="56"/>
      <c r="H1152" s="57"/>
      <c r="I1152" s="57"/>
    </row>
    <row r="1153" spans="3:9">
      <c r="C1153" s="1"/>
      <c r="G1153" s="56"/>
      <c r="H1153" s="57"/>
      <c r="I1153" s="57"/>
    </row>
    <row r="1154" spans="3:9">
      <c r="C1154" s="1"/>
      <c r="G1154" s="56"/>
      <c r="H1154" s="57"/>
      <c r="I1154" s="57"/>
    </row>
    <row r="1155" spans="3:9">
      <c r="C1155" s="1"/>
      <c r="G1155" s="56"/>
      <c r="H1155" s="57"/>
      <c r="I1155" s="57"/>
    </row>
    <row r="1156" spans="3:9">
      <c r="C1156" s="1"/>
      <c r="G1156" s="56"/>
      <c r="H1156" s="57"/>
      <c r="I1156" s="57"/>
    </row>
    <row r="1157" spans="3:9">
      <c r="C1157" s="1"/>
      <c r="G1157" s="56"/>
      <c r="H1157" s="57"/>
      <c r="I1157" s="57"/>
    </row>
    <row r="1158" spans="3:9">
      <c r="C1158" s="1"/>
      <c r="G1158" s="56"/>
      <c r="H1158" s="57"/>
      <c r="I1158" s="57"/>
    </row>
    <row r="1159" spans="3:9">
      <c r="C1159" s="1"/>
      <c r="G1159" s="56"/>
      <c r="H1159" s="57"/>
      <c r="I1159" s="57"/>
    </row>
    <row r="1160" spans="3:9">
      <c r="C1160" s="1"/>
      <c r="G1160" s="56"/>
      <c r="H1160" s="57"/>
      <c r="I1160" s="57"/>
    </row>
    <row r="1161" spans="3:9">
      <c r="C1161" s="1"/>
      <c r="G1161" s="56"/>
      <c r="H1161" s="57"/>
      <c r="I1161" s="57"/>
    </row>
    <row r="1162" spans="3:9">
      <c r="C1162" s="1"/>
      <c r="G1162" s="56"/>
      <c r="H1162" s="57"/>
      <c r="I1162" s="57"/>
    </row>
    <row r="1163" spans="3:9">
      <c r="C1163" s="1"/>
      <c r="G1163" s="56"/>
      <c r="H1163" s="57"/>
      <c r="I1163" s="57"/>
    </row>
    <row r="1164" spans="3:9">
      <c r="C1164" s="1"/>
      <c r="G1164" s="56"/>
      <c r="H1164" s="57"/>
      <c r="I1164" s="57"/>
    </row>
    <row r="1165" spans="3:9">
      <c r="C1165" s="1"/>
      <c r="G1165" s="56"/>
      <c r="H1165" s="57"/>
      <c r="I1165" s="57"/>
    </row>
    <row r="1166" spans="3:9">
      <c r="C1166" s="1"/>
      <c r="G1166" s="56"/>
      <c r="H1166" s="57"/>
      <c r="I1166" s="57"/>
    </row>
    <row r="1167" spans="3:9">
      <c r="C1167" s="1"/>
      <c r="G1167" s="56"/>
      <c r="H1167" s="57"/>
      <c r="I1167" s="57"/>
    </row>
    <row r="1168" spans="3:9">
      <c r="C1168" s="1"/>
      <c r="G1168" s="56"/>
      <c r="H1168" s="57"/>
      <c r="I1168" s="57"/>
    </row>
    <row r="1169" spans="3:9">
      <c r="C1169" s="1"/>
      <c r="G1169" s="56"/>
      <c r="H1169" s="57"/>
      <c r="I1169" s="57"/>
    </row>
    <row r="1170" spans="3:9">
      <c r="C1170" s="1"/>
      <c r="G1170" s="56"/>
      <c r="H1170" s="57"/>
      <c r="I1170" s="57"/>
    </row>
    <row r="1171" spans="3:9">
      <c r="C1171" s="1"/>
      <c r="G1171" s="56"/>
      <c r="H1171" s="57"/>
      <c r="I1171" s="57"/>
    </row>
    <row r="1172" spans="3:9">
      <c r="C1172" s="1"/>
      <c r="G1172" s="56"/>
      <c r="H1172" s="57"/>
      <c r="I1172" s="57"/>
    </row>
    <row r="1173" spans="3:9">
      <c r="C1173" s="1"/>
      <c r="G1173" s="56"/>
      <c r="H1173" s="57"/>
      <c r="I1173" s="57"/>
    </row>
    <row r="1174" spans="3:9">
      <c r="C1174" s="1"/>
      <c r="G1174" s="56"/>
      <c r="H1174" s="57"/>
      <c r="I1174" s="57"/>
    </row>
    <row r="1175" spans="3:9">
      <c r="C1175" s="1"/>
      <c r="G1175" s="56"/>
      <c r="H1175" s="57"/>
      <c r="I1175" s="57"/>
    </row>
    <row r="1176" spans="3:9">
      <c r="C1176" s="1"/>
      <c r="G1176" s="56"/>
      <c r="H1176" s="57"/>
      <c r="I1176" s="57"/>
    </row>
    <row r="1177" spans="3:9">
      <c r="C1177" s="1"/>
      <c r="G1177" s="56"/>
      <c r="H1177" s="57"/>
      <c r="I1177" s="57"/>
    </row>
    <row r="1178" spans="3:9">
      <c r="C1178" s="1"/>
      <c r="G1178" s="56"/>
      <c r="H1178" s="57"/>
      <c r="I1178" s="57"/>
    </row>
    <row r="1179" spans="3:9">
      <c r="C1179" s="1"/>
      <c r="G1179" s="56"/>
      <c r="H1179" s="57"/>
      <c r="I1179" s="57"/>
    </row>
    <row r="1180" spans="3:9">
      <c r="C1180" s="1"/>
      <c r="G1180" s="56"/>
      <c r="H1180" s="57"/>
      <c r="I1180" s="57"/>
    </row>
    <row r="1181" spans="3:9">
      <c r="C1181" s="1"/>
      <c r="G1181" s="56"/>
      <c r="H1181" s="57"/>
      <c r="I1181" s="57"/>
    </row>
    <row r="1182" spans="3:9">
      <c r="C1182" s="1"/>
      <c r="G1182" s="56"/>
      <c r="H1182" s="57"/>
      <c r="I1182" s="57"/>
    </row>
    <row r="1183" spans="3:9">
      <c r="C1183" s="1"/>
      <c r="G1183" s="56"/>
      <c r="H1183" s="57"/>
      <c r="I1183" s="57"/>
    </row>
    <row r="1184" spans="3:9">
      <c r="C1184" s="1"/>
      <c r="G1184" s="56"/>
      <c r="H1184" s="57"/>
      <c r="I1184" s="57"/>
    </row>
    <row r="1185" spans="3:9">
      <c r="C1185" s="1"/>
      <c r="G1185" s="56"/>
      <c r="H1185" s="57"/>
      <c r="I1185" s="57"/>
    </row>
    <row r="1186" spans="3:9">
      <c r="C1186" s="1"/>
      <c r="G1186" s="56"/>
      <c r="H1186" s="57"/>
      <c r="I1186" s="57"/>
    </row>
    <row r="1187" spans="3:9">
      <c r="C1187" s="1"/>
      <c r="G1187" s="56"/>
      <c r="H1187" s="57"/>
      <c r="I1187" s="57"/>
    </row>
    <row r="1188" spans="3:9">
      <c r="C1188" s="1"/>
      <c r="G1188" s="56"/>
      <c r="H1188" s="57"/>
      <c r="I1188" s="57"/>
    </row>
    <row r="1189" spans="3:9">
      <c r="C1189" s="1"/>
      <c r="G1189" s="56"/>
      <c r="H1189" s="57"/>
      <c r="I1189" s="57"/>
    </row>
    <row r="1190" spans="3:9">
      <c r="C1190" s="1"/>
      <c r="G1190" s="56"/>
      <c r="H1190" s="57"/>
      <c r="I1190" s="57"/>
    </row>
    <row r="1191" spans="3:9">
      <c r="C1191" s="1"/>
      <c r="G1191" s="56"/>
      <c r="H1191" s="57"/>
      <c r="I1191" s="57"/>
    </row>
    <row r="1192" spans="3:9">
      <c r="C1192" s="1"/>
      <c r="G1192" s="56"/>
      <c r="H1192" s="57"/>
      <c r="I1192" s="57"/>
    </row>
    <row r="1193" spans="3:9">
      <c r="C1193" s="1"/>
      <c r="G1193" s="56"/>
      <c r="H1193" s="57"/>
      <c r="I1193" s="57"/>
    </row>
    <row r="1194" spans="3:9">
      <c r="C1194" s="1"/>
      <c r="G1194" s="56"/>
      <c r="H1194" s="57"/>
      <c r="I1194" s="57"/>
    </row>
    <row r="1195" spans="3:9">
      <c r="C1195" s="1"/>
      <c r="G1195" s="56"/>
      <c r="H1195" s="57"/>
      <c r="I1195" s="57"/>
    </row>
    <row r="1196" spans="3:9">
      <c r="C1196" s="1"/>
      <c r="G1196" s="56"/>
      <c r="H1196" s="57"/>
      <c r="I1196" s="57"/>
    </row>
    <row r="1197" spans="3:9">
      <c r="C1197" s="1"/>
      <c r="G1197" s="56"/>
      <c r="H1197" s="57"/>
      <c r="I1197" s="57"/>
    </row>
    <row r="1198" spans="3:9">
      <c r="C1198" s="1"/>
      <c r="G1198" s="56"/>
      <c r="H1198" s="57"/>
      <c r="I1198" s="57"/>
    </row>
    <row r="1199" spans="3:9">
      <c r="C1199" s="1"/>
      <c r="G1199" s="56"/>
      <c r="H1199" s="57"/>
      <c r="I1199" s="57"/>
    </row>
    <row r="1200" spans="3:9">
      <c r="C1200" s="1"/>
      <c r="G1200" s="56"/>
      <c r="H1200" s="57"/>
      <c r="I1200" s="57"/>
    </row>
    <row r="1201" spans="3:9">
      <c r="C1201" s="1"/>
      <c r="G1201" s="56"/>
      <c r="H1201" s="57"/>
      <c r="I1201" s="57"/>
    </row>
    <row r="1202" spans="3:9">
      <c r="C1202" s="1"/>
      <c r="G1202" s="56"/>
      <c r="H1202" s="57"/>
      <c r="I1202" s="57"/>
    </row>
    <row r="1203" spans="3:9">
      <c r="C1203" s="1"/>
      <c r="G1203" s="56"/>
      <c r="H1203" s="57"/>
      <c r="I1203" s="57"/>
    </row>
    <row r="1204" spans="3:9">
      <c r="C1204" s="1"/>
      <c r="G1204" s="56"/>
      <c r="H1204" s="57"/>
      <c r="I1204" s="57"/>
    </row>
    <row r="1205" spans="3:9">
      <c r="C1205" s="1"/>
      <c r="G1205" s="56"/>
      <c r="H1205" s="57"/>
      <c r="I1205" s="57"/>
    </row>
    <row r="1206" spans="3:9">
      <c r="C1206" s="1"/>
      <c r="G1206" s="56"/>
      <c r="H1206" s="57"/>
      <c r="I1206" s="57"/>
    </row>
    <row r="1207" spans="3:9">
      <c r="C1207" s="1"/>
      <c r="G1207" s="56"/>
      <c r="H1207" s="57"/>
      <c r="I1207" s="57"/>
    </row>
    <row r="1208" spans="3:9">
      <c r="C1208" s="1"/>
      <c r="G1208" s="56"/>
      <c r="H1208" s="57"/>
      <c r="I1208" s="57"/>
    </row>
    <row r="1209" spans="3:9">
      <c r="C1209" s="1"/>
      <c r="G1209" s="56"/>
      <c r="H1209" s="57"/>
      <c r="I1209" s="57"/>
    </row>
    <row r="1210" spans="3:9">
      <c r="C1210" s="1"/>
      <c r="G1210" s="56"/>
      <c r="H1210" s="57"/>
      <c r="I1210" s="57"/>
    </row>
    <row r="1211" spans="3:9">
      <c r="C1211" s="1"/>
      <c r="G1211" s="56"/>
      <c r="H1211" s="57"/>
      <c r="I1211" s="57"/>
    </row>
    <row r="1212" spans="3:9">
      <c r="C1212" s="1"/>
      <c r="G1212" s="56"/>
      <c r="H1212" s="57"/>
      <c r="I1212" s="57"/>
    </row>
    <row r="1213" spans="3:9">
      <c r="C1213" s="1"/>
      <c r="G1213" s="56"/>
      <c r="H1213" s="57"/>
      <c r="I1213" s="57"/>
    </row>
    <row r="1214" spans="3:9">
      <c r="C1214" s="1"/>
      <c r="G1214" s="56"/>
      <c r="H1214" s="57"/>
      <c r="I1214" s="57"/>
    </row>
    <row r="1215" spans="3:9">
      <c r="C1215" s="1"/>
      <c r="G1215" s="56"/>
      <c r="H1215" s="57"/>
      <c r="I1215" s="57"/>
    </row>
    <row r="1216" spans="3:9">
      <c r="C1216" s="1"/>
      <c r="G1216" s="56"/>
      <c r="H1216" s="57"/>
      <c r="I1216" s="57"/>
    </row>
    <row r="1217" spans="3:9">
      <c r="C1217" s="1"/>
      <c r="G1217" s="56"/>
      <c r="H1217" s="57"/>
      <c r="I1217" s="57"/>
    </row>
    <row r="1218" spans="3:9">
      <c r="C1218" s="1"/>
      <c r="G1218" s="56"/>
      <c r="H1218" s="57"/>
      <c r="I1218" s="57"/>
    </row>
    <row r="1219" spans="3:9">
      <c r="C1219" s="1"/>
      <c r="G1219" s="56"/>
      <c r="H1219" s="57"/>
      <c r="I1219" s="57"/>
    </row>
    <row r="1220" spans="3:9">
      <c r="C1220" s="1"/>
      <c r="G1220" s="56"/>
      <c r="H1220" s="57"/>
      <c r="I1220" s="57"/>
    </row>
    <row r="1221" spans="3:9">
      <c r="C1221" s="1"/>
      <c r="G1221" s="56"/>
      <c r="H1221" s="57"/>
      <c r="I1221" s="57"/>
    </row>
    <row r="1222" spans="3:9">
      <c r="C1222" s="1"/>
      <c r="G1222" s="56"/>
      <c r="H1222" s="57"/>
      <c r="I1222" s="57"/>
    </row>
    <row r="1223" spans="3:9">
      <c r="C1223" s="1"/>
      <c r="G1223" s="56"/>
      <c r="H1223" s="57"/>
      <c r="I1223" s="57"/>
    </row>
    <row r="1224" spans="3:9">
      <c r="C1224" s="1"/>
      <c r="G1224" s="56"/>
      <c r="H1224" s="57"/>
      <c r="I1224" s="57"/>
    </row>
    <row r="1225" spans="3:9">
      <c r="C1225" s="1"/>
      <c r="G1225" s="56"/>
      <c r="H1225" s="57"/>
      <c r="I1225" s="57"/>
    </row>
    <row r="1226" spans="3:9">
      <c r="C1226" s="1"/>
      <c r="G1226" s="56"/>
      <c r="H1226" s="57"/>
      <c r="I1226" s="57"/>
    </row>
    <row r="1227" spans="3:9">
      <c r="C1227" s="1"/>
      <c r="G1227" s="56"/>
      <c r="H1227" s="57"/>
      <c r="I1227" s="57"/>
    </row>
    <row r="1228" spans="3:9">
      <c r="C1228" s="1"/>
      <c r="G1228" s="56"/>
      <c r="H1228" s="57"/>
      <c r="I1228" s="57"/>
    </row>
    <row r="1229" spans="3:9">
      <c r="C1229" s="1"/>
      <c r="G1229" s="56"/>
      <c r="H1229" s="57"/>
      <c r="I1229" s="57"/>
    </row>
    <row r="1230" spans="3:9">
      <c r="C1230" s="1"/>
      <c r="G1230" s="56"/>
      <c r="H1230" s="57"/>
      <c r="I1230" s="57"/>
    </row>
    <row r="1231" spans="3:9">
      <c r="C1231" s="1"/>
      <c r="G1231" s="56"/>
      <c r="H1231" s="57"/>
      <c r="I1231" s="57"/>
    </row>
    <row r="1232" spans="3:9">
      <c r="C1232" s="1"/>
      <c r="G1232" s="56"/>
      <c r="H1232" s="57"/>
      <c r="I1232" s="57"/>
    </row>
    <row r="1233" spans="3:9">
      <c r="C1233" s="1"/>
      <c r="G1233" s="56"/>
      <c r="H1233" s="57"/>
      <c r="I1233" s="57"/>
    </row>
    <row r="1234" spans="3:9">
      <c r="C1234" s="1"/>
      <c r="G1234" s="56"/>
      <c r="H1234" s="57"/>
      <c r="I1234" s="57"/>
    </row>
    <row r="1235" spans="3:9">
      <c r="C1235" s="1"/>
      <c r="G1235" s="56"/>
      <c r="H1235" s="57"/>
      <c r="I1235" s="57"/>
    </row>
    <row r="1236" spans="3:9">
      <c r="C1236" s="1"/>
      <c r="G1236" s="56"/>
      <c r="H1236" s="57"/>
      <c r="I1236" s="57"/>
    </row>
    <row r="1237" spans="3:9">
      <c r="C1237" s="1"/>
      <c r="G1237" s="56"/>
      <c r="H1237" s="57"/>
      <c r="I1237" s="57"/>
    </row>
    <row r="1238" spans="3:9">
      <c r="C1238" s="1"/>
      <c r="G1238" s="56"/>
      <c r="H1238" s="57"/>
      <c r="I1238" s="57"/>
    </row>
    <row r="1239" spans="3:9">
      <c r="C1239" s="1"/>
      <c r="G1239" s="56"/>
      <c r="H1239" s="57"/>
      <c r="I1239" s="57"/>
    </row>
    <row r="1240" spans="3:9">
      <c r="C1240" s="1"/>
      <c r="G1240" s="56"/>
      <c r="H1240" s="57"/>
      <c r="I1240" s="57"/>
    </row>
    <row r="1241" spans="3:9">
      <c r="C1241" s="1"/>
      <c r="G1241" s="56"/>
      <c r="H1241" s="57"/>
      <c r="I1241" s="57"/>
    </row>
    <row r="1242" spans="3:9">
      <c r="C1242" s="1"/>
      <c r="G1242" s="56"/>
      <c r="H1242" s="57"/>
      <c r="I1242" s="57"/>
    </row>
    <row r="1243" spans="3:9">
      <c r="C1243" s="1"/>
      <c r="G1243" s="56"/>
      <c r="H1243" s="57"/>
      <c r="I1243" s="57"/>
    </row>
    <row r="1244" spans="3:9">
      <c r="C1244" s="1"/>
      <c r="G1244" s="56"/>
      <c r="H1244" s="57"/>
      <c r="I1244" s="57"/>
    </row>
    <row r="1245" spans="3:9">
      <c r="C1245" s="1"/>
      <c r="G1245" s="56"/>
      <c r="H1245" s="57"/>
      <c r="I1245" s="57"/>
    </row>
    <row r="1246" spans="3:9">
      <c r="C1246" s="1"/>
      <c r="G1246" s="56"/>
      <c r="H1246" s="57"/>
      <c r="I1246" s="57"/>
    </row>
    <row r="1247" spans="3:9">
      <c r="C1247" s="1"/>
      <c r="G1247" s="56"/>
      <c r="H1247" s="57"/>
      <c r="I1247" s="57"/>
    </row>
    <row r="1248" spans="3:9">
      <c r="C1248" s="1"/>
      <c r="G1248" s="56"/>
      <c r="H1248" s="57"/>
      <c r="I1248" s="57"/>
    </row>
    <row r="1249" spans="3:9">
      <c r="C1249" s="1"/>
      <c r="G1249" s="56"/>
      <c r="H1249" s="57"/>
      <c r="I1249" s="57"/>
    </row>
    <row r="1250" spans="3:9">
      <c r="C1250" s="1"/>
      <c r="G1250" s="56"/>
      <c r="H1250" s="57"/>
      <c r="I1250" s="57"/>
    </row>
    <row r="1251" spans="3:9">
      <c r="C1251" s="1"/>
      <c r="G1251" s="56"/>
      <c r="H1251" s="57"/>
      <c r="I1251" s="57"/>
    </row>
    <row r="1252" spans="3:9">
      <c r="C1252" s="1"/>
      <c r="G1252" s="56"/>
      <c r="H1252" s="57"/>
      <c r="I1252" s="57"/>
    </row>
    <row r="1253" spans="3:9">
      <c r="C1253" s="1"/>
      <c r="G1253" s="56"/>
      <c r="H1253" s="57"/>
      <c r="I1253" s="57"/>
    </row>
    <row r="1254" spans="3:9">
      <c r="C1254" s="1"/>
      <c r="G1254" s="56"/>
      <c r="H1254" s="57"/>
      <c r="I1254" s="57"/>
    </row>
    <row r="1255" spans="3:9">
      <c r="C1255" s="1"/>
      <c r="G1255" s="56"/>
      <c r="H1255" s="57"/>
      <c r="I1255" s="57"/>
    </row>
    <row r="1256" spans="3:9">
      <c r="C1256" s="1"/>
      <c r="G1256" s="56"/>
      <c r="H1256" s="57"/>
      <c r="I1256" s="57"/>
    </row>
    <row r="1257" spans="3:9">
      <c r="C1257" s="1"/>
      <c r="G1257" s="56"/>
      <c r="H1257" s="57"/>
      <c r="I1257" s="57"/>
    </row>
    <row r="1258" spans="3:9">
      <c r="C1258" s="1"/>
      <c r="G1258" s="56"/>
      <c r="H1258" s="57"/>
      <c r="I1258" s="57"/>
    </row>
    <row r="1259" spans="3:9">
      <c r="C1259" s="1"/>
      <c r="G1259" s="56"/>
      <c r="H1259" s="57"/>
      <c r="I1259" s="57"/>
    </row>
    <row r="1260" spans="3:9">
      <c r="C1260" s="1"/>
      <c r="G1260" s="56"/>
      <c r="H1260" s="57"/>
      <c r="I1260" s="57"/>
    </row>
    <row r="1261" spans="3:9">
      <c r="C1261" s="1"/>
      <c r="G1261" s="56"/>
      <c r="H1261" s="57"/>
      <c r="I1261" s="57"/>
    </row>
    <row r="1262" spans="3:9">
      <c r="C1262" s="1"/>
      <c r="G1262" s="56"/>
      <c r="H1262" s="57"/>
      <c r="I1262" s="57"/>
    </row>
    <row r="1263" spans="3:9">
      <c r="C1263" s="1"/>
      <c r="G1263" s="56"/>
      <c r="H1263" s="57"/>
      <c r="I1263" s="57"/>
    </row>
    <row r="1264" spans="3:9">
      <c r="C1264" s="1"/>
      <c r="G1264" s="56"/>
      <c r="H1264" s="57"/>
      <c r="I1264" s="57"/>
    </row>
    <row r="1265" spans="3:9">
      <c r="C1265" s="1"/>
      <c r="G1265" s="56"/>
      <c r="H1265" s="57"/>
      <c r="I1265" s="57"/>
    </row>
    <row r="1266" spans="3:9">
      <c r="C1266" s="1"/>
      <c r="G1266" s="56"/>
      <c r="H1266" s="57"/>
      <c r="I1266" s="57"/>
    </row>
    <row r="1267" spans="3:9">
      <c r="C1267" s="1"/>
      <c r="G1267" s="56"/>
      <c r="H1267" s="57"/>
      <c r="I1267" s="57"/>
    </row>
    <row r="1268" spans="3:9">
      <c r="C1268" s="1"/>
      <c r="G1268" s="56"/>
      <c r="H1268" s="57"/>
      <c r="I1268" s="57"/>
    </row>
    <row r="1269" spans="3:9">
      <c r="C1269" s="1"/>
      <c r="G1269" s="56"/>
      <c r="H1269" s="57"/>
      <c r="I1269" s="57"/>
    </row>
    <row r="1270" spans="3:9">
      <c r="C1270" s="1"/>
      <c r="G1270" s="56"/>
      <c r="H1270" s="57"/>
      <c r="I1270" s="57"/>
    </row>
    <row r="1271" spans="3:9">
      <c r="C1271" s="1"/>
      <c r="G1271" s="56"/>
      <c r="H1271" s="57"/>
      <c r="I1271" s="57"/>
    </row>
    <row r="1272" spans="3:9">
      <c r="C1272" s="1"/>
      <c r="G1272" s="56"/>
      <c r="H1272" s="57"/>
      <c r="I1272" s="57"/>
    </row>
    <row r="1273" spans="3:9">
      <c r="C1273" s="1"/>
      <c r="G1273" s="56"/>
      <c r="H1273" s="57"/>
      <c r="I1273" s="57"/>
    </row>
    <row r="1274" spans="3:9">
      <c r="C1274" s="1"/>
      <c r="G1274" s="56"/>
      <c r="H1274" s="57"/>
      <c r="I1274" s="57"/>
    </row>
    <row r="1275" spans="3:9">
      <c r="C1275" s="1"/>
      <c r="G1275" s="56"/>
      <c r="H1275" s="57"/>
      <c r="I1275" s="57"/>
    </row>
    <row r="1276" spans="3:9">
      <c r="C1276" s="1"/>
      <c r="G1276" s="56"/>
      <c r="H1276" s="57"/>
      <c r="I1276" s="57"/>
    </row>
    <row r="1277" spans="3:9">
      <c r="C1277" s="1"/>
      <c r="G1277" s="56"/>
      <c r="H1277" s="57"/>
      <c r="I1277" s="57"/>
    </row>
    <row r="1278" spans="3:9">
      <c r="C1278" s="1"/>
      <c r="G1278" s="56"/>
      <c r="H1278" s="57"/>
      <c r="I1278" s="57"/>
    </row>
    <row r="1279" spans="3:9">
      <c r="C1279" s="1"/>
      <c r="G1279" s="56"/>
      <c r="H1279" s="57"/>
      <c r="I1279" s="57"/>
    </row>
    <row r="1280" spans="3:9">
      <c r="C1280" s="1"/>
      <c r="G1280" s="56"/>
      <c r="H1280" s="57"/>
      <c r="I1280" s="57"/>
    </row>
    <row r="1281" spans="3:9">
      <c r="C1281" s="1"/>
      <c r="G1281" s="56"/>
      <c r="H1281" s="57"/>
      <c r="I1281" s="57"/>
    </row>
    <row r="1282" spans="3:9">
      <c r="C1282" s="1"/>
      <c r="G1282" s="56"/>
      <c r="H1282" s="57"/>
      <c r="I1282" s="57"/>
    </row>
    <row r="1283" spans="3:9">
      <c r="C1283" s="1"/>
      <c r="G1283" s="56"/>
      <c r="H1283" s="57"/>
      <c r="I1283" s="57"/>
    </row>
    <row r="1284" spans="3:9">
      <c r="C1284" s="1"/>
      <c r="G1284" s="56"/>
      <c r="H1284" s="57"/>
      <c r="I1284" s="57"/>
    </row>
    <row r="1285" spans="3:9">
      <c r="C1285" s="1"/>
      <c r="G1285" s="56"/>
      <c r="H1285" s="57"/>
      <c r="I1285" s="57"/>
    </row>
    <row r="1286" spans="3:9">
      <c r="C1286" s="1"/>
      <c r="G1286" s="56"/>
      <c r="H1286" s="57"/>
      <c r="I1286" s="57"/>
    </row>
    <row r="1287" spans="3:9">
      <c r="C1287" s="1"/>
      <c r="G1287" s="56"/>
      <c r="H1287" s="57"/>
      <c r="I1287" s="57"/>
    </row>
    <row r="1288" spans="3:9">
      <c r="C1288" s="1"/>
      <c r="G1288" s="56"/>
      <c r="H1288" s="57"/>
      <c r="I1288" s="57"/>
    </row>
    <row r="1289" spans="3:9">
      <c r="C1289" s="1"/>
      <c r="G1289" s="56"/>
      <c r="H1289" s="57"/>
      <c r="I1289" s="57"/>
    </row>
    <row r="1290" spans="3:9">
      <c r="C1290" s="1"/>
      <c r="G1290" s="56"/>
      <c r="H1290" s="57"/>
      <c r="I1290" s="57"/>
    </row>
    <row r="1291" spans="3:9">
      <c r="C1291" s="1"/>
      <c r="G1291" s="56"/>
      <c r="H1291" s="57"/>
      <c r="I1291" s="57"/>
    </row>
    <row r="1292" spans="3:9">
      <c r="C1292" s="1"/>
      <c r="G1292" s="56"/>
      <c r="H1292" s="57"/>
      <c r="I1292" s="57"/>
    </row>
    <row r="1293" spans="3:9">
      <c r="C1293" s="1"/>
      <c r="G1293" s="56"/>
      <c r="H1293" s="57"/>
      <c r="I1293" s="57"/>
    </row>
    <row r="1294" spans="3:9">
      <c r="C1294" s="1"/>
      <c r="G1294" s="56"/>
      <c r="H1294" s="57"/>
      <c r="I1294" s="57"/>
    </row>
    <row r="1295" spans="3:9">
      <c r="C1295" s="1"/>
      <c r="G1295" s="56"/>
      <c r="H1295" s="57"/>
      <c r="I1295" s="57"/>
    </row>
    <row r="1296" spans="3:9">
      <c r="C1296" s="1"/>
      <c r="G1296" s="56"/>
      <c r="H1296" s="57"/>
      <c r="I1296" s="57"/>
    </row>
    <row r="1297" spans="3:9">
      <c r="C1297" s="1"/>
      <c r="G1297" s="56"/>
      <c r="H1297" s="57"/>
      <c r="I1297" s="57"/>
    </row>
    <row r="1298" spans="3:9">
      <c r="C1298" s="1"/>
      <c r="G1298" s="56"/>
      <c r="H1298" s="57"/>
      <c r="I1298" s="57"/>
    </row>
    <row r="1299" spans="3:9">
      <c r="C1299" s="1"/>
      <c r="G1299" s="56"/>
      <c r="H1299" s="57"/>
      <c r="I1299" s="57"/>
    </row>
    <row r="1300" spans="3:9">
      <c r="C1300" s="1"/>
      <c r="G1300" s="56"/>
      <c r="H1300" s="57"/>
      <c r="I1300" s="57"/>
    </row>
    <row r="1301" spans="3:9">
      <c r="C1301" s="1"/>
      <c r="G1301" s="56"/>
      <c r="H1301" s="57"/>
      <c r="I1301" s="57"/>
    </row>
    <row r="1302" spans="3:9">
      <c r="C1302" s="1"/>
      <c r="G1302" s="56"/>
      <c r="H1302" s="57"/>
      <c r="I1302" s="57"/>
    </row>
    <row r="1303" spans="3:9">
      <c r="C1303" s="1"/>
      <c r="G1303" s="56"/>
      <c r="H1303" s="57"/>
      <c r="I1303" s="57"/>
    </row>
    <row r="1304" spans="3:9">
      <c r="C1304" s="1"/>
      <c r="G1304" s="56"/>
      <c r="H1304" s="57"/>
      <c r="I1304" s="57"/>
    </row>
    <row r="1305" spans="3:9">
      <c r="C1305" s="1"/>
      <c r="G1305" s="56"/>
      <c r="H1305" s="57"/>
      <c r="I1305" s="57"/>
    </row>
    <row r="1306" spans="3:9">
      <c r="C1306" s="1"/>
      <c r="G1306" s="56"/>
      <c r="H1306" s="57"/>
      <c r="I1306" s="57"/>
    </row>
    <row r="1307" spans="3:9">
      <c r="C1307" s="1"/>
      <c r="G1307" s="56"/>
      <c r="H1307" s="57"/>
      <c r="I1307" s="57"/>
    </row>
    <row r="1308" spans="3:9">
      <c r="C1308" s="1"/>
      <c r="G1308" s="56"/>
      <c r="H1308" s="57"/>
      <c r="I1308" s="57"/>
    </row>
    <row r="1309" spans="3:9">
      <c r="C1309" s="1"/>
      <c r="G1309" s="56"/>
      <c r="H1309" s="57"/>
      <c r="I1309" s="57"/>
    </row>
    <row r="1310" spans="3:9">
      <c r="C1310" s="1"/>
      <c r="G1310" s="56"/>
      <c r="H1310" s="57"/>
      <c r="I1310" s="57"/>
    </row>
    <row r="1311" spans="3:9">
      <c r="C1311" s="1"/>
      <c r="G1311" s="56"/>
      <c r="H1311" s="57"/>
      <c r="I1311" s="57"/>
    </row>
    <row r="1312" spans="3:9">
      <c r="C1312" s="1"/>
      <c r="G1312" s="56"/>
      <c r="H1312" s="57"/>
      <c r="I1312" s="57"/>
    </row>
    <row r="1313" spans="3:9">
      <c r="C1313" s="1"/>
      <c r="G1313" s="56"/>
      <c r="H1313" s="57"/>
      <c r="I1313" s="57"/>
    </row>
    <row r="1314" spans="3:9">
      <c r="C1314" s="1"/>
      <c r="G1314" s="56"/>
      <c r="H1314" s="57"/>
      <c r="I1314" s="57"/>
    </row>
    <row r="1315" spans="3:9">
      <c r="C1315" s="1"/>
      <c r="G1315" s="56"/>
      <c r="H1315" s="57"/>
      <c r="I1315" s="57"/>
    </row>
    <row r="1316" spans="3:9">
      <c r="C1316" s="1"/>
      <c r="G1316" s="56"/>
      <c r="H1316" s="57"/>
      <c r="I1316" s="57"/>
    </row>
    <row r="1317" spans="3:9">
      <c r="C1317" s="1"/>
      <c r="G1317" s="56"/>
      <c r="H1317" s="57"/>
      <c r="I1317" s="57"/>
    </row>
    <row r="1318" spans="3:9">
      <c r="C1318" s="1"/>
      <c r="G1318" s="56"/>
      <c r="H1318" s="57"/>
      <c r="I1318" s="57"/>
    </row>
    <row r="1319" spans="3:9">
      <c r="C1319" s="1"/>
      <c r="G1319" s="56"/>
      <c r="H1319" s="57"/>
      <c r="I1319" s="57"/>
    </row>
    <row r="1320" spans="3:9">
      <c r="C1320" s="1"/>
      <c r="G1320" s="56"/>
      <c r="H1320" s="57"/>
      <c r="I1320" s="57"/>
    </row>
    <row r="1321" spans="3:9">
      <c r="C1321" s="1"/>
      <c r="G1321" s="56"/>
      <c r="H1321" s="57"/>
      <c r="I1321" s="57"/>
    </row>
    <row r="1322" spans="3:9">
      <c r="C1322" s="1"/>
      <c r="G1322" s="56"/>
      <c r="H1322" s="57"/>
      <c r="I1322" s="57"/>
    </row>
    <row r="1323" spans="3:9">
      <c r="C1323" s="1"/>
      <c r="G1323" s="56"/>
      <c r="H1323" s="57"/>
      <c r="I1323" s="57"/>
    </row>
    <row r="1324" spans="3:9">
      <c r="C1324" s="1"/>
      <c r="G1324" s="56"/>
      <c r="H1324" s="57"/>
      <c r="I1324" s="57"/>
    </row>
    <row r="1325" spans="3:9">
      <c r="C1325" s="1"/>
      <c r="G1325" s="56"/>
      <c r="H1325" s="57"/>
      <c r="I1325" s="57"/>
    </row>
    <row r="1326" spans="3:9">
      <c r="C1326" s="1"/>
      <c r="G1326" s="56"/>
      <c r="H1326" s="57"/>
      <c r="I1326" s="57"/>
    </row>
    <row r="1327" spans="3:9">
      <c r="C1327" s="1"/>
      <c r="G1327" s="56"/>
      <c r="H1327" s="57"/>
      <c r="I1327" s="57"/>
    </row>
    <row r="1328" spans="3:9">
      <c r="C1328" s="1"/>
      <c r="G1328" s="56"/>
      <c r="H1328" s="57"/>
      <c r="I1328" s="57"/>
    </row>
    <row r="1329" spans="3:9">
      <c r="C1329" s="1"/>
      <c r="G1329" s="56"/>
      <c r="H1329" s="57"/>
      <c r="I1329" s="57"/>
    </row>
    <row r="1330" spans="3:9">
      <c r="C1330" s="1"/>
      <c r="G1330" s="56"/>
      <c r="H1330" s="57"/>
      <c r="I1330" s="57"/>
    </row>
    <row r="1331" spans="3:9">
      <c r="C1331" s="1"/>
      <c r="G1331" s="56"/>
      <c r="H1331" s="57"/>
      <c r="I1331" s="57"/>
    </row>
    <row r="1332" spans="3:9">
      <c r="C1332" s="1"/>
      <c r="G1332" s="56"/>
      <c r="H1332" s="57"/>
      <c r="I1332" s="57"/>
    </row>
    <row r="1333" spans="3:9">
      <c r="C1333" s="1"/>
      <c r="G1333" s="56"/>
      <c r="H1333" s="57"/>
      <c r="I1333" s="57"/>
    </row>
    <row r="1334" spans="3:9">
      <c r="C1334" s="1"/>
      <c r="G1334" s="56"/>
      <c r="H1334" s="57"/>
      <c r="I1334" s="57"/>
    </row>
    <row r="1335" spans="3:9">
      <c r="C1335" s="1"/>
      <c r="G1335" s="56"/>
      <c r="H1335" s="57"/>
      <c r="I1335" s="57"/>
    </row>
    <row r="1336" spans="3:9">
      <c r="C1336" s="1"/>
      <c r="G1336" s="56"/>
      <c r="H1336" s="57"/>
      <c r="I1336" s="57"/>
    </row>
    <row r="1337" spans="3:9">
      <c r="C1337" s="1"/>
      <c r="G1337" s="56"/>
      <c r="H1337" s="57"/>
      <c r="I1337" s="57"/>
    </row>
    <row r="1338" spans="3:9">
      <c r="C1338" s="1"/>
      <c r="G1338" s="56"/>
      <c r="H1338" s="57"/>
      <c r="I1338" s="57"/>
    </row>
    <row r="1339" spans="3:9">
      <c r="C1339" s="1"/>
      <c r="G1339" s="56"/>
      <c r="H1339" s="57"/>
      <c r="I1339" s="57"/>
    </row>
    <row r="1340" spans="3:9">
      <c r="C1340" s="1"/>
      <c r="G1340" s="56"/>
      <c r="H1340" s="57"/>
      <c r="I1340" s="57"/>
    </row>
    <row r="1341" spans="3:9">
      <c r="C1341" s="1"/>
      <c r="G1341" s="56"/>
      <c r="H1341" s="57"/>
      <c r="I1341" s="57"/>
    </row>
    <row r="1342" spans="3:9">
      <c r="C1342" s="1"/>
      <c r="G1342" s="56"/>
      <c r="H1342" s="57"/>
      <c r="I1342" s="57"/>
    </row>
    <row r="1343" spans="3:9">
      <c r="C1343" s="1"/>
      <c r="G1343" s="56"/>
      <c r="H1343" s="57"/>
      <c r="I1343" s="57"/>
    </row>
    <row r="1344" spans="3:9">
      <c r="C1344" s="1"/>
      <c r="G1344" s="56"/>
      <c r="H1344" s="57"/>
      <c r="I1344" s="57"/>
    </row>
    <row r="1345" spans="3:9">
      <c r="C1345" s="1"/>
      <c r="G1345" s="56"/>
      <c r="H1345" s="57"/>
      <c r="I1345" s="57"/>
    </row>
    <row r="1346" spans="3:9">
      <c r="C1346" s="1"/>
      <c r="G1346" s="56"/>
      <c r="H1346" s="57"/>
      <c r="I1346" s="57"/>
    </row>
    <row r="1347" spans="3:9">
      <c r="C1347" s="1"/>
      <c r="G1347" s="56"/>
      <c r="H1347" s="57"/>
      <c r="I1347" s="57"/>
    </row>
    <row r="1348" spans="3:9">
      <c r="C1348" s="1"/>
      <c r="G1348" s="56"/>
      <c r="H1348" s="57"/>
      <c r="I1348" s="57"/>
    </row>
    <row r="1349" spans="3:9">
      <c r="C1349" s="1"/>
      <c r="G1349" s="56"/>
      <c r="H1349" s="57"/>
      <c r="I1349" s="57"/>
    </row>
    <row r="1350" spans="3:9">
      <c r="C1350" s="1"/>
      <c r="G1350" s="56"/>
      <c r="H1350" s="57"/>
      <c r="I1350" s="57"/>
    </row>
    <row r="1351" spans="3:9">
      <c r="C1351" s="1"/>
      <c r="G1351" s="56"/>
      <c r="H1351" s="57"/>
      <c r="I1351" s="57"/>
    </row>
    <row r="1352" spans="3:9">
      <c r="C1352" s="1"/>
      <c r="G1352" s="56"/>
      <c r="H1352" s="57"/>
      <c r="I1352" s="57"/>
    </row>
    <row r="1353" spans="3:9">
      <c r="C1353" s="1"/>
      <c r="G1353" s="56"/>
      <c r="H1353" s="57"/>
      <c r="I1353" s="57"/>
    </row>
    <row r="1354" spans="3:9">
      <c r="C1354" s="1"/>
      <c r="G1354" s="56"/>
      <c r="H1354" s="57"/>
      <c r="I1354" s="57"/>
    </row>
    <row r="1355" spans="3:9">
      <c r="C1355" s="1"/>
      <c r="G1355" s="56"/>
      <c r="H1355" s="57"/>
      <c r="I1355" s="57"/>
    </row>
    <row r="1356" spans="3:9">
      <c r="C1356" s="1"/>
      <c r="G1356" s="56"/>
      <c r="H1356" s="57"/>
      <c r="I1356" s="57"/>
    </row>
    <row r="1357" spans="3:9">
      <c r="C1357" s="1"/>
      <c r="G1357" s="56"/>
      <c r="H1357" s="57"/>
      <c r="I1357" s="57"/>
    </row>
    <row r="1358" spans="3:9">
      <c r="C1358" s="1"/>
      <c r="G1358" s="56"/>
      <c r="H1358" s="57"/>
      <c r="I1358" s="57"/>
    </row>
    <row r="1359" spans="3:9">
      <c r="C1359" s="1"/>
      <c r="G1359" s="56"/>
      <c r="H1359" s="57"/>
      <c r="I1359" s="57"/>
    </row>
    <row r="1360" spans="3:9">
      <c r="C1360" s="1"/>
      <c r="G1360" s="56"/>
      <c r="H1360" s="57"/>
      <c r="I1360" s="57"/>
    </row>
    <row r="1361" spans="3:9">
      <c r="C1361" s="1"/>
      <c r="G1361" s="56"/>
      <c r="H1361" s="57"/>
      <c r="I1361" s="57"/>
    </row>
    <row r="1362" spans="3:9">
      <c r="C1362" s="1"/>
      <c r="G1362" s="56"/>
      <c r="H1362" s="57"/>
      <c r="I1362" s="57"/>
    </row>
    <row r="1363" spans="3:9">
      <c r="C1363" s="1"/>
      <c r="G1363" s="56"/>
      <c r="H1363" s="57"/>
      <c r="I1363" s="57"/>
    </row>
    <row r="1364" spans="3:9">
      <c r="C1364" s="1"/>
      <c r="G1364" s="56"/>
      <c r="H1364" s="57"/>
      <c r="I1364" s="57"/>
    </row>
    <row r="1365" spans="3:9">
      <c r="C1365" s="1"/>
      <c r="G1365" s="56"/>
      <c r="H1365" s="57"/>
      <c r="I1365" s="57"/>
    </row>
    <row r="1366" spans="3:9">
      <c r="C1366" s="1"/>
      <c r="G1366" s="56"/>
      <c r="H1366" s="57"/>
      <c r="I1366" s="57"/>
    </row>
    <row r="1367" spans="3:9">
      <c r="C1367" s="1"/>
      <c r="G1367" s="56"/>
      <c r="H1367" s="57"/>
      <c r="I1367" s="57"/>
    </row>
    <row r="1368" spans="3:9">
      <c r="C1368" s="1"/>
      <c r="G1368" s="56"/>
      <c r="H1368" s="57"/>
      <c r="I1368" s="57"/>
    </row>
    <row r="1369" spans="3:9">
      <c r="C1369" s="1"/>
      <c r="G1369" s="56"/>
      <c r="H1369" s="57"/>
      <c r="I1369" s="57"/>
    </row>
    <row r="1370" spans="3:9">
      <c r="C1370" s="1"/>
      <c r="G1370" s="56"/>
      <c r="H1370" s="57"/>
      <c r="I1370" s="57"/>
    </row>
    <row r="1371" spans="3:9">
      <c r="C1371" s="1"/>
      <c r="G1371" s="56"/>
      <c r="H1371" s="57"/>
      <c r="I1371" s="57"/>
    </row>
    <row r="1372" spans="3:9">
      <c r="C1372" s="1"/>
      <c r="G1372" s="56"/>
      <c r="H1372" s="57"/>
      <c r="I1372" s="57"/>
    </row>
    <row r="1373" spans="3:9">
      <c r="C1373" s="1"/>
      <c r="G1373" s="56"/>
      <c r="H1373" s="57"/>
      <c r="I1373" s="57"/>
    </row>
    <row r="1374" spans="3:9">
      <c r="C1374" s="1"/>
      <c r="G1374" s="56"/>
      <c r="H1374" s="57"/>
      <c r="I1374" s="57"/>
    </row>
    <row r="1375" spans="3:9">
      <c r="C1375" s="1"/>
      <c r="G1375" s="56"/>
      <c r="H1375" s="57"/>
      <c r="I1375" s="57"/>
    </row>
    <row r="1376" spans="3:9">
      <c r="C1376" s="1"/>
      <c r="G1376" s="56"/>
      <c r="H1376" s="57"/>
      <c r="I1376" s="57"/>
    </row>
    <row r="1377" spans="3:9">
      <c r="C1377" s="1"/>
      <c r="G1377" s="56"/>
      <c r="H1377" s="57"/>
      <c r="I1377" s="57"/>
    </row>
    <row r="1378" spans="3:9">
      <c r="C1378" s="1"/>
      <c r="G1378" s="56"/>
      <c r="H1378" s="57"/>
      <c r="I1378" s="57"/>
    </row>
    <row r="1379" spans="3:9">
      <c r="C1379" s="1"/>
      <c r="G1379" s="56"/>
      <c r="H1379" s="57"/>
      <c r="I1379" s="57"/>
    </row>
    <row r="1380" spans="3:9">
      <c r="C1380" s="1"/>
      <c r="G1380" s="56"/>
      <c r="H1380" s="57"/>
      <c r="I1380" s="57"/>
    </row>
    <row r="1381" spans="3:9">
      <c r="C1381" s="1"/>
      <c r="G1381" s="56"/>
      <c r="H1381" s="57"/>
      <c r="I1381" s="57"/>
    </row>
    <row r="1382" spans="3:9">
      <c r="C1382" s="1"/>
      <c r="G1382" s="56"/>
      <c r="H1382" s="57"/>
      <c r="I1382" s="57"/>
    </row>
    <row r="1383" spans="3:9">
      <c r="C1383" s="1"/>
      <c r="G1383" s="56"/>
      <c r="H1383" s="57"/>
      <c r="I1383" s="57"/>
    </row>
    <row r="1384" spans="3:9">
      <c r="C1384" s="1"/>
      <c r="G1384" s="56"/>
      <c r="H1384" s="57"/>
      <c r="I1384" s="57"/>
    </row>
    <row r="1385" spans="3:9">
      <c r="C1385" s="1"/>
      <c r="G1385" s="56"/>
      <c r="H1385" s="57"/>
      <c r="I1385" s="57"/>
    </row>
    <row r="1386" spans="3:9">
      <c r="C1386" s="1"/>
      <c r="G1386" s="56"/>
      <c r="H1386" s="57"/>
      <c r="I1386" s="57"/>
    </row>
    <row r="1387" spans="3:9">
      <c r="C1387" s="1"/>
      <c r="G1387" s="56"/>
      <c r="H1387" s="57"/>
      <c r="I1387" s="57"/>
    </row>
    <row r="1388" spans="3:9">
      <c r="C1388" s="1"/>
      <c r="G1388" s="56"/>
      <c r="H1388" s="57"/>
      <c r="I1388" s="57"/>
    </row>
    <row r="1389" spans="3:9">
      <c r="C1389" s="1"/>
      <c r="G1389" s="56"/>
      <c r="H1389" s="57"/>
      <c r="I1389" s="57"/>
    </row>
    <row r="1390" spans="3:9">
      <c r="C1390" s="1"/>
      <c r="G1390" s="56"/>
      <c r="H1390" s="57"/>
      <c r="I1390" s="57"/>
    </row>
    <row r="1391" spans="3:9">
      <c r="C1391" s="1"/>
      <c r="G1391" s="56"/>
      <c r="H1391" s="57"/>
      <c r="I1391" s="57"/>
    </row>
    <row r="1392" spans="3:9">
      <c r="C1392" s="1"/>
      <c r="G1392" s="56"/>
      <c r="H1392" s="57"/>
      <c r="I1392" s="57"/>
    </row>
    <row r="1393" spans="3:9">
      <c r="C1393" s="1"/>
      <c r="G1393" s="56"/>
      <c r="H1393" s="57"/>
      <c r="I1393" s="57"/>
    </row>
    <row r="1394" spans="3:9">
      <c r="C1394" s="1"/>
      <c r="G1394" s="56"/>
      <c r="H1394" s="57"/>
      <c r="I1394" s="57"/>
    </row>
    <row r="1395" spans="3:9">
      <c r="C1395" s="1"/>
      <c r="G1395" s="56"/>
      <c r="H1395" s="57"/>
      <c r="I1395" s="57"/>
    </row>
    <row r="1396" spans="3:9">
      <c r="C1396" s="1"/>
      <c r="G1396" s="56"/>
      <c r="H1396" s="57"/>
      <c r="I1396" s="57"/>
    </row>
    <row r="1397" spans="3:9">
      <c r="C1397" s="1"/>
      <c r="G1397" s="56"/>
      <c r="H1397" s="57"/>
      <c r="I1397" s="57"/>
    </row>
    <row r="1398" spans="3:9">
      <c r="C1398" s="1"/>
      <c r="G1398" s="56"/>
      <c r="H1398" s="57"/>
      <c r="I1398" s="57"/>
    </row>
    <row r="1399" spans="3:9">
      <c r="C1399" s="1"/>
      <c r="G1399" s="56"/>
      <c r="H1399" s="57"/>
      <c r="I1399" s="57"/>
    </row>
    <row r="1400" spans="3:9">
      <c r="C1400" s="1"/>
      <c r="G1400" s="56"/>
      <c r="H1400" s="57"/>
      <c r="I1400" s="57"/>
    </row>
    <row r="1401" spans="3:9">
      <c r="C1401" s="1"/>
      <c r="G1401" s="56"/>
      <c r="H1401" s="57"/>
      <c r="I1401" s="57"/>
    </row>
    <row r="1402" spans="3:9">
      <c r="C1402" s="1"/>
      <c r="G1402" s="56"/>
      <c r="H1402" s="57"/>
      <c r="I1402" s="57"/>
    </row>
    <row r="1403" spans="3:9">
      <c r="C1403" s="1"/>
      <c r="G1403" s="56"/>
      <c r="H1403" s="57"/>
      <c r="I1403" s="57"/>
    </row>
    <row r="1404" spans="3:9">
      <c r="C1404" s="1"/>
      <c r="G1404" s="56"/>
      <c r="H1404" s="57"/>
      <c r="I1404" s="57"/>
    </row>
    <row r="1405" spans="3:9">
      <c r="C1405" s="1"/>
      <c r="G1405" s="56"/>
      <c r="H1405" s="57"/>
      <c r="I1405" s="57"/>
    </row>
    <row r="1406" spans="3:9">
      <c r="C1406" s="1"/>
      <c r="G1406" s="56"/>
      <c r="H1406" s="57"/>
      <c r="I1406" s="57"/>
    </row>
    <row r="1407" spans="3:9">
      <c r="C1407" s="1"/>
      <c r="G1407" s="56"/>
      <c r="H1407" s="57"/>
      <c r="I1407" s="57"/>
    </row>
    <row r="1408" spans="3:9">
      <c r="C1408" s="1"/>
      <c r="G1408" s="56"/>
      <c r="H1408" s="57"/>
      <c r="I1408" s="57"/>
    </row>
    <row r="1409" spans="3:9">
      <c r="C1409" s="1"/>
      <c r="G1409" s="56"/>
      <c r="H1409" s="57"/>
      <c r="I1409" s="57"/>
    </row>
    <row r="1410" spans="3:9">
      <c r="C1410" s="1"/>
      <c r="G1410" s="56"/>
      <c r="H1410" s="57"/>
      <c r="I1410" s="57"/>
    </row>
    <row r="1411" spans="3:9">
      <c r="C1411" s="1"/>
      <c r="G1411" s="56"/>
      <c r="H1411" s="57"/>
      <c r="I1411" s="57"/>
    </row>
    <row r="1412" spans="3:9">
      <c r="C1412" s="1"/>
      <c r="G1412" s="56"/>
      <c r="H1412" s="57"/>
      <c r="I1412" s="57"/>
    </row>
    <row r="1413" spans="3:9">
      <c r="C1413" s="1"/>
      <c r="G1413" s="56"/>
      <c r="H1413" s="57"/>
      <c r="I1413" s="57"/>
    </row>
    <row r="1414" spans="3:9">
      <c r="C1414" s="1"/>
      <c r="G1414" s="56"/>
      <c r="H1414" s="57"/>
      <c r="I1414" s="57"/>
    </row>
    <row r="1415" spans="3:9">
      <c r="C1415" s="1"/>
      <c r="G1415" s="56"/>
      <c r="H1415" s="57"/>
      <c r="I1415" s="57"/>
    </row>
    <row r="1416" spans="3:9">
      <c r="C1416" s="1"/>
      <c r="G1416" s="56"/>
      <c r="H1416" s="57"/>
      <c r="I1416" s="57"/>
    </row>
    <row r="1417" spans="3:9">
      <c r="C1417" s="1"/>
      <c r="G1417" s="56"/>
      <c r="H1417" s="57"/>
      <c r="I1417" s="57"/>
    </row>
    <row r="1418" spans="3:9">
      <c r="C1418" s="1"/>
      <c r="G1418" s="56"/>
      <c r="H1418" s="57"/>
      <c r="I1418" s="57"/>
    </row>
    <row r="1419" spans="3:9">
      <c r="C1419" s="1"/>
      <c r="G1419" s="56"/>
      <c r="H1419" s="57"/>
      <c r="I1419" s="57"/>
    </row>
    <row r="1420" spans="3:9">
      <c r="C1420" s="1"/>
      <c r="G1420" s="56"/>
      <c r="H1420" s="57"/>
      <c r="I1420" s="57"/>
    </row>
    <row r="1421" spans="3:9">
      <c r="C1421" s="1"/>
      <c r="G1421" s="56"/>
      <c r="H1421" s="57"/>
      <c r="I1421" s="57"/>
    </row>
    <row r="1422" spans="3:9">
      <c r="C1422" s="1"/>
      <c r="G1422" s="56"/>
      <c r="H1422" s="57"/>
      <c r="I1422" s="57"/>
    </row>
    <row r="1423" spans="3:9">
      <c r="C1423" s="1"/>
      <c r="G1423" s="56"/>
      <c r="H1423" s="57"/>
      <c r="I1423" s="57"/>
    </row>
    <row r="1424" spans="3:9">
      <c r="C1424" s="1"/>
      <c r="G1424" s="56"/>
      <c r="H1424" s="57"/>
      <c r="I1424" s="57"/>
    </row>
    <row r="1425" spans="3:9">
      <c r="C1425" s="1"/>
      <c r="G1425" s="56"/>
      <c r="H1425" s="57"/>
      <c r="I1425" s="57"/>
    </row>
    <row r="1426" spans="3:9">
      <c r="C1426" s="1"/>
      <c r="G1426" s="56"/>
      <c r="H1426" s="57"/>
      <c r="I1426" s="57"/>
    </row>
    <row r="1427" spans="3:9">
      <c r="C1427" s="1"/>
      <c r="G1427" s="56"/>
      <c r="H1427" s="57"/>
      <c r="I1427" s="57"/>
    </row>
    <row r="1428" spans="3:9">
      <c r="C1428" s="1"/>
      <c r="G1428" s="56"/>
      <c r="H1428" s="57"/>
      <c r="I1428" s="57"/>
    </row>
    <row r="1429" spans="3:9">
      <c r="C1429" s="1"/>
      <c r="G1429" s="56"/>
      <c r="H1429" s="57"/>
      <c r="I1429" s="57"/>
    </row>
    <row r="1430" spans="3:9">
      <c r="C1430" s="1"/>
      <c r="G1430" s="56"/>
      <c r="H1430" s="57"/>
      <c r="I1430" s="57"/>
    </row>
    <row r="1431" spans="3:9">
      <c r="C1431" s="1"/>
      <c r="G1431" s="56"/>
      <c r="H1431" s="57"/>
      <c r="I1431" s="57"/>
    </row>
    <row r="1432" spans="3:9">
      <c r="C1432" s="1"/>
      <c r="G1432" s="56"/>
      <c r="H1432" s="57"/>
      <c r="I1432" s="57"/>
    </row>
    <row r="1433" spans="3:9">
      <c r="C1433" s="1"/>
      <c r="G1433" s="56"/>
      <c r="H1433" s="57"/>
      <c r="I1433" s="57"/>
    </row>
    <row r="1434" spans="3:9">
      <c r="C1434" s="1"/>
      <c r="G1434" s="56"/>
      <c r="H1434" s="57"/>
      <c r="I1434" s="57"/>
    </row>
    <row r="1435" spans="3:9">
      <c r="C1435" s="1"/>
      <c r="G1435" s="56"/>
      <c r="H1435" s="57"/>
      <c r="I1435" s="57"/>
    </row>
    <row r="1436" spans="3:9">
      <c r="C1436" s="1"/>
      <c r="G1436" s="56"/>
      <c r="H1436" s="57"/>
      <c r="I1436" s="57"/>
    </row>
    <row r="1437" spans="3:9">
      <c r="C1437" s="1"/>
      <c r="G1437" s="56"/>
      <c r="H1437" s="57"/>
      <c r="I1437" s="57"/>
    </row>
    <row r="1438" spans="3:9">
      <c r="C1438" s="1"/>
      <c r="G1438" s="56"/>
      <c r="H1438" s="57"/>
      <c r="I1438" s="57"/>
    </row>
    <row r="1439" spans="3:9">
      <c r="C1439" s="1"/>
      <c r="G1439" s="56"/>
      <c r="H1439" s="57"/>
      <c r="I1439" s="57"/>
    </row>
    <row r="1440" spans="3:9">
      <c r="C1440" s="1"/>
      <c r="G1440" s="56"/>
      <c r="H1440" s="57"/>
      <c r="I1440" s="57"/>
    </row>
    <row r="1441" spans="3:9">
      <c r="C1441" s="1"/>
      <c r="G1441" s="56"/>
      <c r="H1441" s="57"/>
      <c r="I1441" s="57"/>
    </row>
    <row r="1442" spans="3:9">
      <c r="C1442" s="1"/>
      <c r="G1442" s="56"/>
      <c r="H1442" s="57"/>
      <c r="I1442" s="57"/>
    </row>
    <row r="1443" spans="3:9">
      <c r="C1443" s="1"/>
      <c r="G1443" s="56"/>
      <c r="H1443" s="57"/>
      <c r="I1443" s="57"/>
    </row>
    <row r="1444" spans="3:9">
      <c r="C1444" s="1"/>
      <c r="G1444" s="56"/>
      <c r="H1444" s="57"/>
      <c r="I1444" s="57"/>
    </row>
    <row r="1445" spans="3:9">
      <c r="C1445" s="1"/>
      <c r="G1445" s="56"/>
      <c r="H1445" s="57"/>
      <c r="I1445" s="57"/>
    </row>
    <row r="1446" spans="3:9">
      <c r="C1446" s="1"/>
      <c r="G1446" s="56"/>
      <c r="H1446" s="57"/>
      <c r="I1446" s="57"/>
    </row>
    <row r="1447" spans="3:9">
      <c r="C1447" s="1"/>
      <c r="G1447" s="56"/>
      <c r="H1447" s="57"/>
      <c r="I1447" s="57"/>
    </row>
    <row r="1448" spans="3:9">
      <c r="C1448" s="1"/>
      <c r="G1448" s="56"/>
      <c r="H1448" s="57"/>
      <c r="I1448" s="57"/>
    </row>
    <row r="1449" spans="3:9">
      <c r="C1449" s="1"/>
      <c r="G1449" s="56"/>
      <c r="H1449" s="57"/>
      <c r="I1449" s="57"/>
    </row>
    <row r="1450" spans="3:9">
      <c r="C1450" s="1"/>
      <c r="G1450" s="56"/>
      <c r="H1450" s="57"/>
      <c r="I1450" s="57"/>
    </row>
    <row r="1451" spans="3:9">
      <c r="C1451" s="1"/>
      <c r="G1451" s="56"/>
      <c r="H1451" s="57"/>
      <c r="I1451" s="57"/>
    </row>
    <row r="1452" spans="3:9">
      <c r="C1452" s="1"/>
      <c r="G1452" s="56"/>
      <c r="H1452" s="57"/>
      <c r="I1452" s="57"/>
    </row>
    <row r="1453" spans="3:9">
      <c r="C1453" s="1"/>
      <c r="G1453" s="56"/>
      <c r="H1453" s="57"/>
      <c r="I1453" s="57"/>
    </row>
    <row r="1454" spans="3:9">
      <c r="C1454" s="1"/>
      <c r="G1454" s="56"/>
      <c r="H1454" s="57"/>
      <c r="I1454" s="57"/>
    </row>
    <row r="1455" spans="3:9">
      <c r="C1455" s="1"/>
      <c r="G1455" s="56"/>
      <c r="H1455" s="57"/>
      <c r="I1455" s="57"/>
    </row>
    <row r="1456" spans="3:9">
      <c r="C1456" s="1"/>
      <c r="G1456" s="56"/>
      <c r="H1456" s="57"/>
      <c r="I1456" s="57"/>
    </row>
    <row r="1457" spans="3:9">
      <c r="C1457" s="1"/>
      <c r="G1457" s="56"/>
      <c r="H1457" s="57"/>
      <c r="I1457" s="57"/>
    </row>
    <row r="1458" spans="3:9">
      <c r="C1458" s="1"/>
      <c r="G1458" s="56"/>
      <c r="H1458" s="57"/>
      <c r="I1458" s="57"/>
    </row>
    <row r="1459" spans="3:9">
      <c r="C1459" s="1"/>
      <c r="G1459" s="56"/>
      <c r="H1459" s="57"/>
      <c r="I1459" s="57"/>
    </row>
    <row r="1460" spans="3:9">
      <c r="C1460" s="1"/>
      <c r="G1460" s="56"/>
      <c r="H1460" s="57"/>
      <c r="I1460" s="57"/>
    </row>
    <row r="1461" spans="3:9">
      <c r="C1461" s="1"/>
      <c r="G1461" s="56"/>
      <c r="H1461" s="57"/>
      <c r="I1461" s="57"/>
    </row>
    <row r="1462" spans="3:9">
      <c r="C1462" s="1"/>
      <c r="G1462" s="56"/>
      <c r="H1462" s="57"/>
      <c r="I1462" s="57"/>
    </row>
    <row r="1463" spans="3:9">
      <c r="C1463" s="1"/>
      <c r="G1463" s="56"/>
      <c r="H1463" s="57"/>
      <c r="I1463" s="57"/>
    </row>
    <row r="1464" spans="3:9">
      <c r="C1464" s="1"/>
      <c r="G1464" s="56"/>
      <c r="H1464" s="57"/>
      <c r="I1464" s="57"/>
    </row>
    <row r="1465" spans="3:9">
      <c r="C1465" s="1"/>
      <c r="G1465" s="56"/>
      <c r="H1465" s="57"/>
      <c r="I1465" s="57"/>
    </row>
    <row r="1466" spans="3:9">
      <c r="C1466" s="1"/>
      <c r="G1466" s="56"/>
      <c r="H1466" s="57"/>
      <c r="I1466" s="57"/>
    </row>
    <row r="1467" spans="3:9">
      <c r="C1467" s="1"/>
      <c r="G1467" s="56"/>
      <c r="H1467" s="57"/>
      <c r="I1467" s="57"/>
    </row>
    <row r="1468" spans="3:9">
      <c r="C1468" s="1"/>
      <c r="G1468" s="56"/>
      <c r="H1468" s="57"/>
      <c r="I1468" s="57"/>
    </row>
    <row r="1469" spans="3:9">
      <c r="C1469" s="1"/>
      <c r="G1469" s="56"/>
      <c r="H1469" s="57"/>
      <c r="I1469" s="57"/>
    </row>
    <row r="1470" spans="3:9">
      <c r="C1470" s="1"/>
      <c r="G1470" s="56"/>
      <c r="H1470" s="57"/>
      <c r="I1470" s="57"/>
    </row>
    <row r="1471" spans="3:9">
      <c r="C1471" s="1"/>
      <c r="G1471" s="56"/>
      <c r="H1471" s="57"/>
      <c r="I1471" s="57"/>
    </row>
    <row r="1472" spans="3:9">
      <c r="C1472" s="1"/>
      <c r="G1472" s="56"/>
      <c r="H1472" s="57"/>
      <c r="I1472" s="57"/>
    </row>
    <row r="1473" spans="3:9">
      <c r="C1473" s="1"/>
      <c r="G1473" s="56"/>
      <c r="H1473" s="57"/>
      <c r="I1473" s="57"/>
    </row>
    <row r="1474" spans="3:9">
      <c r="C1474" s="1"/>
      <c r="G1474" s="56"/>
      <c r="H1474" s="57"/>
      <c r="I1474" s="57"/>
    </row>
    <row r="1475" spans="3:9">
      <c r="C1475" s="1"/>
      <c r="G1475" s="56"/>
      <c r="H1475" s="57"/>
      <c r="I1475" s="57"/>
    </row>
    <row r="1476" spans="3:9">
      <c r="C1476" s="1"/>
      <c r="G1476" s="56"/>
      <c r="H1476" s="57"/>
      <c r="I1476" s="57"/>
    </row>
    <row r="1477" spans="3:9">
      <c r="C1477" s="1"/>
      <c r="G1477" s="56"/>
      <c r="H1477" s="57"/>
      <c r="I1477" s="57"/>
    </row>
    <row r="1478" spans="3:9">
      <c r="C1478" s="1"/>
      <c r="G1478" s="56"/>
      <c r="H1478" s="57"/>
      <c r="I1478" s="57"/>
    </row>
    <row r="1479" spans="3:9">
      <c r="C1479" s="1"/>
      <c r="G1479" s="56"/>
      <c r="H1479" s="57"/>
      <c r="I1479" s="57"/>
    </row>
    <row r="1480" spans="3:9">
      <c r="C1480" s="1"/>
      <c r="G1480" s="56"/>
      <c r="H1480" s="57"/>
      <c r="I1480" s="57"/>
    </row>
    <row r="1481" spans="3:9">
      <c r="C1481" s="1"/>
      <c r="G1481" s="56"/>
      <c r="H1481" s="57"/>
      <c r="I1481" s="57"/>
    </row>
    <row r="1482" spans="3:9">
      <c r="C1482" s="1"/>
      <c r="G1482" s="56"/>
      <c r="H1482" s="57"/>
      <c r="I1482" s="57"/>
    </row>
    <row r="1483" spans="3:9">
      <c r="C1483" s="1"/>
      <c r="G1483" s="56"/>
      <c r="H1483" s="57"/>
      <c r="I1483" s="57"/>
    </row>
    <row r="1484" spans="3:9">
      <c r="C1484" s="1"/>
      <c r="G1484" s="56"/>
      <c r="H1484" s="57"/>
      <c r="I1484" s="57"/>
    </row>
    <row r="1485" spans="3:9">
      <c r="C1485" s="1"/>
      <c r="G1485" s="56"/>
      <c r="H1485" s="57"/>
      <c r="I1485" s="57"/>
    </row>
    <row r="1486" spans="3:9">
      <c r="C1486" s="1"/>
      <c r="G1486" s="56"/>
      <c r="H1486" s="57"/>
      <c r="I1486" s="57"/>
    </row>
    <row r="1487" spans="3:9">
      <c r="C1487" s="1"/>
      <c r="G1487" s="56"/>
      <c r="H1487" s="57"/>
      <c r="I1487" s="57"/>
    </row>
    <row r="1488" spans="3:9">
      <c r="C1488" s="1"/>
      <c r="G1488" s="56"/>
      <c r="H1488" s="57"/>
      <c r="I1488" s="57"/>
    </row>
    <row r="1489" spans="3:9">
      <c r="C1489" s="1"/>
      <c r="G1489" s="56"/>
      <c r="H1489" s="57"/>
      <c r="I1489" s="57"/>
    </row>
    <row r="1490" spans="3:9">
      <c r="C1490" s="1"/>
      <c r="G1490" s="56"/>
      <c r="H1490" s="57"/>
      <c r="I1490" s="57"/>
    </row>
    <row r="1491" spans="3:9">
      <c r="C1491" s="1"/>
      <c r="G1491" s="56"/>
      <c r="H1491" s="57"/>
      <c r="I1491" s="57"/>
    </row>
    <row r="1492" spans="3:9">
      <c r="C1492" s="1"/>
      <c r="G1492" s="56"/>
      <c r="H1492" s="57"/>
      <c r="I1492" s="57"/>
    </row>
    <row r="1493" spans="3:9">
      <c r="C1493" s="1"/>
      <c r="G1493" s="56"/>
      <c r="H1493" s="57"/>
      <c r="I1493" s="57"/>
    </row>
    <row r="1494" spans="3:9">
      <c r="C1494" s="1"/>
      <c r="G1494" s="56"/>
      <c r="H1494" s="57"/>
      <c r="I1494" s="57"/>
    </row>
    <row r="1495" spans="3:9">
      <c r="C1495" s="1"/>
      <c r="G1495" s="56"/>
      <c r="H1495" s="57"/>
      <c r="I1495" s="57"/>
    </row>
    <row r="1496" spans="3:9">
      <c r="C1496" s="1"/>
      <c r="G1496" s="56"/>
      <c r="H1496" s="57"/>
      <c r="I1496" s="57"/>
    </row>
    <row r="1497" spans="3:9">
      <c r="C1497" s="1"/>
      <c r="G1497" s="56"/>
      <c r="H1497" s="57"/>
      <c r="I1497" s="57"/>
    </row>
    <row r="1498" spans="3:9">
      <c r="C1498" s="1"/>
      <c r="G1498" s="56"/>
      <c r="H1498" s="57"/>
      <c r="I1498" s="57"/>
    </row>
    <row r="1499" spans="3:9">
      <c r="C1499" s="1"/>
      <c r="G1499" s="56"/>
      <c r="H1499" s="57"/>
      <c r="I1499" s="57"/>
    </row>
    <row r="1500" spans="3:9">
      <c r="C1500" s="1"/>
      <c r="G1500" s="56"/>
      <c r="H1500" s="57"/>
      <c r="I1500" s="57"/>
    </row>
    <row r="1501" spans="3:9">
      <c r="C1501" s="1"/>
      <c r="G1501" s="56"/>
      <c r="H1501" s="57"/>
      <c r="I1501" s="57"/>
    </row>
    <row r="1502" spans="3:9">
      <c r="C1502" s="1"/>
      <c r="G1502" s="56"/>
      <c r="H1502" s="57"/>
      <c r="I1502" s="57"/>
    </row>
    <row r="1503" spans="3:9">
      <c r="C1503" s="1"/>
      <c r="G1503" s="56"/>
      <c r="H1503" s="57"/>
      <c r="I1503" s="57"/>
    </row>
    <row r="1504" spans="3:9">
      <c r="C1504" s="1"/>
      <c r="G1504" s="56"/>
      <c r="H1504" s="57"/>
      <c r="I1504" s="57"/>
    </row>
    <row r="1505" spans="3:9">
      <c r="C1505" s="1"/>
      <c r="G1505" s="56"/>
      <c r="H1505" s="57"/>
      <c r="I1505" s="57"/>
    </row>
    <row r="1506" spans="3:9">
      <c r="C1506" s="1"/>
      <c r="G1506" s="56"/>
      <c r="H1506" s="57"/>
      <c r="I1506" s="57"/>
    </row>
    <row r="1507" spans="3:9">
      <c r="C1507" s="1"/>
      <c r="G1507" s="56"/>
      <c r="H1507" s="57"/>
      <c r="I1507" s="57"/>
    </row>
    <row r="1508" spans="3:9">
      <c r="C1508" s="1"/>
      <c r="G1508" s="56"/>
      <c r="H1508" s="57"/>
      <c r="I1508" s="57"/>
    </row>
    <row r="1509" spans="3:9">
      <c r="C1509" s="1"/>
      <c r="G1509" s="56"/>
      <c r="H1509" s="57"/>
      <c r="I1509" s="57"/>
    </row>
    <row r="1510" spans="3:9">
      <c r="C1510" s="1"/>
      <c r="G1510" s="56"/>
      <c r="H1510" s="57"/>
      <c r="I1510" s="57"/>
    </row>
    <row r="1511" spans="3:9">
      <c r="C1511" s="1"/>
      <c r="G1511" s="56"/>
      <c r="H1511" s="57"/>
      <c r="I1511" s="57"/>
    </row>
    <row r="1512" spans="3:9">
      <c r="C1512" s="1"/>
      <c r="G1512" s="56"/>
      <c r="H1512" s="57"/>
      <c r="I1512" s="57"/>
    </row>
    <row r="1513" spans="3:9">
      <c r="C1513" s="1"/>
      <c r="G1513" s="56"/>
      <c r="H1513" s="57"/>
      <c r="I1513" s="57"/>
    </row>
    <row r="1514" spans="3:9">
      <c r="C1514" s="1"/>
      <c r="G1514" s="56"/>
      <c r="H1514" s="57"/>
      <c r="I1514" s="57"/>
    </row>
    <row r="1515" spans="3:9">
      <c r="C1515" s="1"/>
      <c r="G1515" s="56"/>
      <c r="H1515" s="57"/>
      <c r="I1515" s="57"/>
    </row>
    <row r="1516" spans="3:9">
      <c r="C1516" s="1"/>
      <c r="G1516" s="56"/>
      <c r="H1516" s="57"/>
      <c r="I1516" s="57"/>
    </row>
    <row r="1517" spans="3:9">
      <c r="C1517" s="1"/>
      <c r="G1517" s="56"/>
      <c r="H1517" s="57"/>
      <c r="I1517" s="57"/>
    </row>
    <row r="1518" spans="3:9">
      <c r="C1518" s="1"/>
      <c r="G1518" s="56"/>
      <c r="H1518" s="57"/>
      <c r="I1518" s="57"/>
    </row>
    <row r="1519" spans="3:9">
      <c r="C1519" s="1"/>
      <c r="G1519" s="56"/>
      <c r="H1519" s="57"/>
      <c r="I1519" s="57"/>
    </row>
    <row r="1520" spans="3:9">
      <c r="C1520" s="1"/>
      <c r="G1520" s="56"/>
      <c r="H1520" s="57"/>
      <c r="I1520" s="57"/>
    </row>
    <row r="1521" spans="3:9">
      <c r="C1521" s="1"/>
      <c r="G1521" s="56"/>
      <c r="H1521" s="57"/>
      <c r="I1521" s="57"/>
    </row>
    <row r="1522" spans="3:9">
      <c r="C1522" s="1"/>
      <c r="G1522" s="56"/>
      <c r="H1522" s="57"/>
      <c r="I1522" s="57"/>
    </row>
    <row r="1523" spans="3:9">
      <c r="C1523" s="1"/>
      <c r="G1523" s="56"/>
      <c r="H1523" s="57"/>
      <c r="I1523" s="57"/>
    </row>
    <row r="1524" spans="3:9">
      <c r="C1524" s="1"/>
      <c r="G1524" s="56"/>
      <c r="H1524" s="57"/>
      <c r="I1524" s="57"/>
    </row>
    <row r="1525" spans="3:9">
      <c r="C1525" s="1"/>
      <c r="G1525" s="56"/>
      <c r="H1525" s="57"/>
      <c r="I1525" s="57"/>
    </row>
    <row r="1526" spans="3:9">
      <c r="C1526" s="1"/>
      <c r="G1526" s="56"/>
      <c r="H1526" s="57"/>
      <c r="I1526" s="57"/>
    </row>
    <row r="1527" spans="3:9">
      <c r="C1527" s="1"/>
      <c r="G1527" s="56"/>
      <c r="H1527" s="57"/>
      <c r="I1527" s="57"/>
    </row>
    <row r="1528" spans="3:9">
      <c r="C1528" s="1"/>
      <c r="G1528" s="56"/>
      <c r="H1528" s="57"/>
      <c r="I1528" s="57"/>
    </row>
    <row r="1529" spans="3:9">
      <c r="C1529" s="1"/>
      <c r="G1529" s="56"/>
      <c r="H1529" s="57"/>
      <c r="I1529" s="57"/>
    </row>
    <row r="1530" spans="3:9">
      <c r="C1530" s="1"/>
      <c r="G1530" s="56"/>
      <c r="H1530" s="57"/>
      <c r="I1530" s="57"/>
    </row>
    <row r="1531" spans="3:9">
      <c r="C1531" s="1"/>
      <c r="G1531" s="56"/>
      <c r="H1531" s="57"/>
      <c r="I1531" s="57"/>
    </row>
    <row r="1532" spans="3:9">
      <c r="C1532" s="1"/>
      <c r="G1532" s="56"/>
      <c r="H1532" s="57"/>
      <c r="I1532" s="57"/>
    </row>
    <row r="1533" spans="3:9">
      <c r="C1533" s="1"/>
      <c r="G1533" s="56"/>
      <c r="H1533" s="57"/>
      <c r="I1533" s="57"/>
    </row>
    <row r="1534" spans="3:9">
      <c r="C1534" s="1"/>
      <c r="G1534" s="56"/>
      <c r="H1534" s="57"/>
      <c r="I1534" s="57"/>
    </row>
    <row r="1535" spans="3:9">
      <c r="C1535" s="1"/>
      <c r="G1535" s="56"/>
      <c r="H1535" s="57"/>
      <c r="I1535" s="57"/>
    </row>
    <row r="1536" spans="3:9">
      <c r="C1536" s="1"/>
      <c r="G1536" s="56"/>
      <c r="H1536" s="57"/>
      <c r="I1536" s="57"/>
    </row>
    <row r="1537" spans="3:9">
      <c r="C1537" s="1"/>
      <c r="G1537" s="56"/>
      <c r="H1537" s="57"/>
      <c r="I1537" s="57"/>
    </row>
    <row r="1538" spans="3:9">
      <c r="C1538" s="1"/>
      <c r="G1538" s="56"/>
      <c r="H1538" s="57"/>
      <c r="I1538" s="57"/>
    </row>
    <row r="1539" spans="3:9">
      <c r="C1539" s="1"/>
      <c r="G1539" s="56"/>
      <c r="H1539" s="57"/>
      <c r="I1539" s="57"/>
    </row>
    <row r="1540" spans="3:9">
      <c r="C1540" s="1"/>
      <c r="G1540" s="56"/>
      <c r="H1540" s="57"/>
      <c r="I1540" s="57"/>
    </row>
    <row r="1541" spans="3:9">
      <c r="C1541" s="1"/>
      <c r="G1541" s="56"/>
      <c r="H1541" s="57"/>
      <c r="I1541" s="57"/>
    </row>
    <row r="1542" spans="3:9">
      <c r="C1542" s="1"/>
      <c r="G1542" s="56"/>
      <c r="H1542" s="57"/>
      <c r="I1542" s="57"/>
    </row>
    <row r="1543" spans="3:9">
      <c r="C1543" s="1"/>
      <c r="G1543" s="56"/>
      <c r="H1543" s="57"/>
      <c r="I1543" s="57"/>
    </row>
    <row r="1544" spans="3:9">
      <c r="C1544" s="1"/>
      <c r="G1544" s="56"/>
      <c r="H1544" s="57"/>
      <c r="I1544" s="57"/>
    </row>
    <row r="1545" spans="3:9">
      <c r="C1545" s="1"/>
      <c r="G1545" s="56"/>
      <c r="H1545" s="57"/>
      <c r="I1545" s="57"/>
    </row>
    <row r="1546" spans="3:9">
      <c r="C1546" s="1"/>
      <c r="G1546" s="56"/>
      <c r="H1546" s="57"/>
      <c r="I1546" s="57"/>
    </row>
    <row r="1547" spans="3:9">
      <c r="C1547" s="1"/>
      <c r="G1547" s="56"/>
      <c r="H1547" s="57"/>
      <c r="I1547" s="57"/>
    </row>
    <row r="1548" spans="3:9">
      <c r="C1548" s="1"/>
      <c r="G1548" s="56"/>
      <c r="H1548" s="57"/>
      <c r="I1548" s="57"/>
    </row>
    <row r="1549" spans="3:9">
      <c r="C1549" s="1"/>
      <c r="G1549" s="56"/>
      <c r="H1549" s="57"/>
      <c r="I1549" s="57"/>
    </row>
    <row r="1550" spans="3:9">
      <c r="C1550" s="1"/>
      <c r="G1550" s="56"/>
      <c r="H1550" s="57"/>
      <c r="I1550" s="57"/>
    </row>
    <row r="1551" spans="3:9">
      <c r="C1551" s="1"/>
      <c r="G1551" s="56"/>
      <c r="H1551" s="57"/>
      <c r="I1551" s="57"/>
    </row>
    <row r="1552" spans="3:9">
      <c r="C1552" s="1"/>
      <c r="G1552" s="56"/>
      <c r="H1552" s="57"/>
      <c r="I1552" s="57"/>
    </row>
    <row r="1553" spans="3:9">
      <c r="C1553" s="1"/>
      <c r="G1553" s="56"/>
      <c r="H1553" s="57"/>
      <c r="I1553" s="57"/>
    </row>
    <row r="1554" spans="3:9">
      <c r="C1554" s="1"/>
      <c r="G1554" s="56"/>
      <c r="H1554" s="57"/>
      <c r="I1554" s="57"/>
    </row>
    <row r="1555" spans="3:9">
      <c r="C1555" s="1"/>
      <c r="G1555" s="56"/>
      <c r="H1555" s="57"/>
      <c r="I1555" s="57"/>
    </row>
    <row r="1556" spans="3:9">
      <c r="C1556" s="1"/>
      <c r="G1556" s="56"/>
      <c r="H1556" s="57"/>
      <c r="I1556" s="57"/>
    </row>
    <row r="1557" spans="3:9">
      <c r="C1557" s="1"/>
      <c r="G1557" s="56"/>
      <c r="H1557" s="57"/>
      <c r="I1557" s="57"/>
    </row>
    <row r="1558" spans="3:9">
      <c r="C1558" s="1"/>
      <c r="G1558" s="56"/>
      <c r="H1558" s="57"/>
      <c r="I1558" s="57"/>
    </row>
    <row r="1559" spans="3:9">
      <c r="C1559" s="1"/>
      <c r="G1559" s="56"/>
      <c r="H1559" s="57"/>
      <c r="I1559" s="57"/>
    </row>
    <row r="1560" spans="3:9">
      <c r="C1560" s="1"/>
      <c r="G1560" s="56"/>
      <c r="H1560" s="57"/>
      <c r="I1560" s="57"/>
    </row>
    <row r="1561" spans="3:9">
      <c r="C1561" s="1"/>
      <c r="G1561" s="56"/>
      <c r="H1561" s="57"/>
      <c r="I1561" s="57"/>
    </row>
    <row r="1562" spans="3:9">
      <c r="C1562" s="1"/>
      <c r="G1562" s="56"/>
      <c r="H1562" s="57"/>
      <c r="I1562" s="57"/>
    </row>
    <row r="1563" spans="3:9">
      <c r="C1563" s="1"/>
      <c r="G1563" s="56"/>
      <c r="H1563" s="57"/>
      <c r="I1563" s="57"/>
    </row>
    <row r="1564" spans="3:9">
      <c r="C1564" s="1"/>
      <c r="G1564" s="56"/>
      <c r="H1564" s="57"/>
      <c r="I1564" s="57"/>
    </row>
    <row r="1565" spans="3:9">
      <c r="C1565" s="1"/>
      <c r="G1565" s="56"/>
      <c r="H1565" s="57"/>
      <c r="I1565" s="57"/>
    </row>
    <row r="1566" spans="3:9">
      <c r="C1566" s="1"/>
      <c r="G1566" s="56"/>
      <c r="H1566" s="57"/>
      <c r="I1566" s="57"/>
    </row>
    <row r="1567" spans="3:9">
      <c r="C1567" s="1"/>
      <c r="G1567" s="56"/>
      <c r="H1567" s="57"/>
      <c r="I1567" s="57"/>
    </row>
    <row r="1568" spans="3:9">
      <c r="C1568" s="1"/>
      <c r="G1568" s="56"/>
      <c r="H1568" s="57"/>
      <c r="I1568" s="57"/>
    </row>
    <row r="1569" spans="3:9">
      <c r="C1569" s="1"/>
      <c r="G1569" s="56"/>
      <c r="H1569" s="57"/>
      <c r="I1569" s="57"/>
    </row>
    <row r="1570" spans="3:9">
      <c r="C1570" s="1"/>
      <c r="G1570" s="56"/>
      <c r="H1570" s="57"/>
      <c r="I1570" s="57"/>
    </row>
    <row r="1571" spans="3:9">
      <c r="C1571" s="1"/>
      <c r="G1571" s="56"/>
      <c r="H1571" s="57"/>
      <c r="I1571" s="57"/>
    </row>
    <row r="1572" spans="3:9">
      <c r="C1572" s="1"/>
      <c r="G1572" s="56"/>
      <c r="H1572" s="57"/>
      <c r="I1572" s="57"/>
    </row>
    <row r="1573" spans="3:9">
      <c r="C1573" s="1"/>
      <c r="G1573" s="56"/>
      <c r="H1573" s="57"/>
      <c r="I1573" s="57"/>
    </row>
    <row r="1574" spans="3:9">
      <c r="C1574" s="1"/>
      <c r="G1574" s="56"/>
      <c r="H1574" s="57"/>
      <c r="I1574" s="57"/>
    </row>
    <row r="1575" spans="3:9">
      <c r="C1575" s="1"/>
      <c r="G1575" s="56"/>
      <c r="H1575" s="57"/>
      <c r="I1575" s="57"/>
    </row>
    <row r="1576" spans="3:9">
      <c r="C1576" s="1"/>
      <c r="G1576" s="56"/>
      <c r="H1576" s="57"/>
      <c r="I1576" s="57"/>
    </row>
    <row r="1577" spans="3:9">
      <c r="C1577" s="1"/>
      <c r="G1577" s="56"/>
      <c r="H1577" s="57"/>
      <c r="I1577" s="57"/>
    </row>
    <row r="1578" spans="3:9">
      <c r="C1578" s="1"/>
      <c r="G1578" s="56"/>
      <c r="H1578" s="57"/>
      <c r="I1578" s="57"/>
    </row>
    <row r="1579" spans="3:9">
      <c r="C1579" s="1"/>
      <c r="G1579" s="56"/>
      <c r="H1579" s="57"/>
      <c r="I1579" s="57"/>
    </row>
    <row r="1580" spans="3:9">
      <c r="C1580" s="1"/>
      <c r="G1580" s="56"/>
      <c r="H1580" s="57"/>
      <c r="I1580" s="57"/>
    </row>
    <row r="1581" spans="3:9">
      <c r="C1581" s="1"/>
      <c r="G1581" s="56"/>
      <c r="H1581" s="57"/>
      <c r="I1581" s="57"/>
    </row>
    <row r="1582" spans="3:9">
      <c r="C1582" s="1"/>
      <c r="G1582" s="56"/>
      <c r="H1582" s="57"/>
      <c r="I1582" s="57"/>
    </row>
    <row r="1583" spans="3:9">
      <c r="C1583" s="1"/>
      <c r="G1583" s="56"/>
      <c r="H1583" s="57"/>
      <c r="I1583" s="57"/>
    </row>
    <row r="1584" spans="3:9">
      <c r="C1584" s="1"/>
      <c r="G1584" s="56"/>
      <c r="H1584" s="57"/>
      <c r="I1584" s="57"/>
    </row>
    <row r="1585" spans="3:9">
      <c r="C1585" s="1"/>
      <c r="G1585" s="56"/>
      <c r="H1585" s="57"/>
      <c r="I1585" s="57"/>
    </row>
    <row r="1586" spans="3:9">
      <c r="C1586" s="1"/>
      <c r="G1586" s="56"/>
      <c r="H1586" s="57"/>
      <c r="I1586" s="57"/>
    </row>
    <row r="1587" spans="3:9">
      <c r="C1587" s="1"/>
      <c r="G1587" s="56"/>
      <c r="H1587" s="57"/>
      <c r="I1587" s="57"/>
    </row>
    <row r="1588" spans="3:9">
      <c r="C1588" s="1"/>
      <c r="G1588" s="56"/>
      <c r="H1588" s="57"/>
      <c r="I1588" s="57"/>
    </row>
    <row r="1589" spans="3:9">
      <c r="C1589" s="1"/>
      <c r="G1589" s="56"/>
      <c r="H1589" s="57"/>
      <c r="I1589" s="57"/>
    </row>
    <row r="1590" spans="3:9">
      <c r="C1590" s="1"/>
      <c r="G1590" s="56"/>
      <c r="H1590" s="57"/>
      <c r="I1590" s="57"/>
    </row>
    <row r="1591" spans="3:9">
      <c r="C1591" s="1"/>
      <c r="G1591" s="56"/>
      <c r="H1591" s="57"/>
      <c r="I1591" s="57"/>
    </row>
    <row r="1592" spans="3:9">
      <c r="C1592" s="1"/>
      <c r="G1592" s="56"/>
      <c r="H1592" s="57"/>
      <c r="I1592" s="57"/>
    </row>
    <row r="1593" spans="3:9">
      <c r="C1593" s="1"/>
      <c r="G1593" s="56"/>
      <c r="H1593" s="57"/>
      <c r="I1593" s="57"/>
    </row>
    <row r="1594" spans="3:9">
      <c r="C1594" s="1"/>
      <c r="G1594" s="56"/>
      <c r="H1594" s="57"/>
      <c r="I1594" s="57"/>
    </row>
    <row r="1595" spans="3:9">
      <c r="C1595" s="1"/>
      <c r="G1595" s="56"/>
      <c r="H1595" s="57"/>
      <c r="I1595" s="57"/>
    </row>
    <row r="1596" spans="3:9">
      <c r="C1596" s="1"/>
      <c r="G1596" s="56"/>
      <c r="H1596" s="57"/>
      <c r="I1596" s="57"/>
    </row>
    <row r="1597" spans="3:9">
      <c r="C1597" s="1"/>
      <c r="G1597" s="56"/>
      <c r="H1597" s="57"/>
      <c r="I1597" s="57"/>
    </row>
    <row r="1598" spans="3:9">
      <c r="C1598" s="1"/>
      <c r="G1598" s="56"/>
      <c r="H1598" s="57"/>
      <c r="I1598" s="57"/>
    </row>
    <row r="1599" spans="3:9">
      <c r="C1599" s="1"/>
      <c r="G1599" s="56"/>
      <c r="H1599" s="57"/>
      <c r="I1599" s="57"/>
    </row>
    <row r="1600" spans="3:9">
      <c r="C1600" s="1"/>
      <c r="G1600" s="56"/>
      <c r="H1600" s="57"/>
      <c r="I1600" s="57"/>
    </row>
    <row r="1601" spans="3:9">
      <c r="C1601" s="1"/>
      <c r="G1601" s="56"/>
      <c r="H1601" s="57"/>
      <c r="I1601" s="57"/>
    </row>
    <row r="1602" spans="3:9">
      <c r="C1602" s="1"/>
      <c r="G1602" s="56"/>
      <c r="H1602" s="57"/>
      <c r="I1602" s="57"/>
    </row>
    <row r="1603" spans="3:9">
      <c r="C1603" s="1"/>
      <c r="G1603" s="56"/>
      <c r="H1603" s="57"/>
      <c r="I1603" s="57"/>
    </row>
    <row r="1604" spans="3:9">
      <c r="C1604" s="1"/>
      <c r="G1604" s="56"/>
      <c r="H1604" s="57"/>
      <c r="I1604" s="57"/>
    </row>
    <row r="1605" spans="3:9">
      <c r="C1605" s="1"/>
      <c r="G1605" s="56"/>
      <c r="H1605" s="57"/>
      <c r="I1605" s="57"/>
    </row>
    <row r="1606" spans="3:9">
      <c r="C1606" s="1"/>
      <c r="G1606" s="56"/>
      <c r="H1606" s="57"/>
      <c r="I1606" s="57"/>
    </row>
    <row r="1607" spans="3:9">
      <c r="C1607" s="1"/>
      <c r="G1607" s="56"/>
      <c r="H1607" s="57"/>
      <c r="I1607" s="57"/>
    </row>
    <row r="1608" spans="3:9">
      <c r="C1608" s="1"/>
      <c r="G1608" s="56"/>
      <c r="H1608" s="57"/>
      <c r="I1608" s="57"/>
    </row>
    <row r="1609" spans="3:9">
      <c r="C1609" s="1"/>
      <c r="G1609" s="56"/>
      <c r="H1609" s="57"/>
      <c r="I1609" s="57"/>
    </row>
    <row r="1610" spans="3:9">
      <c r="C1610" s="1"/>
      <c r="G1610" s="56"/>
      <c r="H1610" s="57"/>
      <c r="I1610" s="57"/>
    </row>
    <row r="1611" spans="3:9">
      <c r="C1611" s="1"/>
      <c r="G1611" s="56"/>
      <c r="H1611" s="57"/>
      <c r="I1611" s="57"/>
    </row>
    <row r="1612" spans="3:9">
      <c r="C1612" s="1"/>
      <c r="G1612" s="56"/>
      <c r="H1612" s="57"/>
      <c r="I1612" s="57"/>
    </row>
    <row r="1613" spans="3:9">
      <c r="C1613" s="1"/>
      <c r="G1613" s="56"/>
      <c r="H1613" s="57"/>
      <c r="I1613" s="57"/>
    </row>
    <row r="1614" spans="3:9">
      <c r="C1614" s="1"/>
      <c r="G1614" s="56"/>
      <c r="H1614" s="57"/>
      <c r="I1614" s="57"/>
    </row>
    <row r="1615" spans="3:9">
      <c r="C1615" s="1"/>
      <c r="G1615" s="56"/>
      <c r="H1615" s="57"/>
      <c r="I1615" s="57"/>
    </row>
    <row r="1616" spans="3:9">
      <c r="C1616" s="1"/>
      <c r="G1616" s="56"/>
      <c r="H1616" s="57"/>
      <c r="I1616" s="57"/>
    </row>
    <row r="1617" spans="3:9">
      <c r="C1617" s="1"/>
      <c r="G1617" s="56"/>
      <c r="H1617" s="57"/>
      <c r="I1617" s="57"/>
    </row>
    <row r="1618" spans="3:9">
      <c r="C1618" s="1"/>
      <c r="G1618" s="56"/>
      <c r="H1618" s="57"/>
      <c r="I1618" s="57"/>
    </row>
    <row r="1619" spans="3:9">
      <c r="C1619" s="1"/>
      <c r="G1619" s="56"/>
      <c r="H1619" s="57"/>
      <c r="I1619" s="57"/>
    </row>
    <row r="1620" spans="3:9">
      <c r="C1620" s="1"/>
      <c r="G1620" s="56"/>
      <c r="H1620" s="57"/>
      <c r="I1620" s="57"/>
    </row>
    <row r="1621" spans="3:9">
      <c r="C1621" s="1"/>
      <c r="G1621" s="56"/>
      <c r="H1621" s="57"/>
      <c r="I1621" s="57"/>
    </row>
    <row r="1622" spans="3:9">
      <c r="C1622" s="1"/>
      <c r="G1622" s="56"/>
      <c r="H1622" s="57"/>
      <c r="I1622" s="57"/>
    </row>
    <row r="1623" spans="3:9">
      <c r="C1623" s="1"/>
      <c r="G1623" s="56"/>
      <c r="H1623" s="57"/>
      <c r="I1623" s="57"/>
    </row>
    <row r="1624" spans="3:9">
      <c r="C1624" s="1"/>
      <c r="G1624" s="56"/>
      <c r="H1624" s="57"/>
      <c r="I1624" s="57"/>
    </row>
    <row r="1625" spans="3:9">
      <c r="C1625" s="1"/>
      <c r="G1625" s="56"/>
      <c r="H1625" s="57"/>
      <c r="I1625" s="57"/>
    </row>
    <row r="1626" spans="3:9">
      <c r="C1626" s="1"/>
      <c r="G1626" s="56"/>
      <c r="H1626" s="57"/>
      <c r="I1626" s="57"/>
    </row>
    <row r="1627" spans="3:9">
      <c r="C1627" s="1"/>
      <c r="G1627" s="56"/>
      <c r="H1627" s="57"/>
      <c r="I1627" s="57"/>
    </row>
    <row r="1628" spans="3:9">
      <c r="C1628" s="1"/>
      <c r="G1628" s="56"/>
      <c r="H1628" s="57"/>
      <c r="I1628" s="57"/>
    </row>
    <row r="1629" spans="3:9">
      <c r="C1629" s="1"/>
      <c r="G1629" s="56"/>
      <c r="H1629" s="57"/>
      <c r="I1629" s="57"/>
    </row>
    <row r="1630" spans="3:9">
      <c r="C1630" s="1"/>
      <c r="G1630" s="56"/>
      <c r="H1630" s="57"/>
      <c r="I1630" s="57"/>
    </row>
    <row r="1631" spans="3:9">
      <c r="C1631" s="1"/>
      <c r="G1631" s="56"/>
      <c r="H1631" s="57"/>
      <c r="I1631" s="57"/>
    </row>
    <row r="1632" spans="3:9">
      <c r="C1632" s="1"/>
      <c r="G1632" s="56"/>
      <c r="H1632" s="57"/>
      <c r="I1632" s="57"/>
    </row>
    <row r="1633" spans="3:9">
      <c r="C1633" s="1"/>
      <c r="G1633" s="56"/>
      <c r="H1633" s="57"/>
      <c r="I1633" s="57"/>
    </row>
    <row r="1634" spans="3:9">
      <c r="C1634" s="1"/>
      <c r="G1634" s="56"/>
      <c r="H1634" s="57"/>
      <c r="I1634" s="57"/>
    </row>
    <row r="1635" spans="3:9">
      <c r="C1635" s="1"/>
      <c r="G1635" s="56"/>
      <c r="H1635" s="57"/>
      <c r="I1635" s="57"/>
    </row>
    <row r="1636" spans="3:9">
      <c r="C1636" s="1"/>
      <c r="G1636" s="56"/>
      <c r="H1636" s="57"/>
      <c r="I1636" s="57"/>
    </row>
    <row r="1637" spans="3:9">
      <c r="C1637" s="1"/>
      <c r="G1637" s="56"/>
      <c r="H1637" s="57"/>
      <c r="I1637" s="57"/>
    </row>
    <row r="1638" spans="3:9">
      <c r="C1638" s="1"/>
      <c r="G1638" s="56"/>
      <c r="H1638" s="57"/>
      <c r="I1638" s="57"/>
    </row>
    <row r="1639" spans="3:9">
      <c r="C1639" s="1"/>
      <c r="G1639" s="56"/>
      <c r="H1639" s="57"/>
      <c r="I1639" s="57"/>
    </row>
    <row r="1640" spans="3:9">
      <c r="C1640" s="1"/>
      <c r="G1640" s="56"/>
      <c r="H1640" s="57"/>
      <c r="I1640" s="57"/>
    </row>
    <row r="1641" spans="3:9">
      <c r="C1641" s="1"/>
      <c r="G1641" s="56"/>
      <c r="H1641" s="57"/>
      <c r="I1641" s="57"/>
    </row>
    <row r="1642" spans="3:9">
      <c r="C1642" s="1"/>
      <c r="G1642" s="56"/>
      <c r="H1642" s="57"/>
      <c r="I1642" s="57"/>
    </row>
    <row r="1643" spans="3:9">
      <c r="C1643" s="1"/>
      <c r="G1643" s="56"/>
      <c r="H1643" s="57"/>
      <c r="I1643" s="57"/>
    </row>
    <row r="1644" spans="3:9">
      <c r="C1644" s="1"/>
      <c r="G1644" s="56"/>
      <c r="H1644" s="57"/>
      <c r="I1644" s="57"/>
    </row>
    <row r="1645" spans="3:9">
      <c r="C1645" s="1"/>
      <c r="G1645" s="56"/>
      <c r="H1645" s="57"/>
      <c r="I1645" s="57"/>
    </row>
    <row r="1646" spans="3:9">
      <c r="C1646" s="1"/>
      <c r="G1646" s="56"/>
      <c r="H1646" s="57"/>
      <c r="I1646" s="57"/>
    </row>
    <row r="1647" spans="3:9">
      <c r="C1647" s="1"/>
      <c r="G1647" s="56"/>
      <c r="H1647" s="57"/>
      <c r="I1647" s="57"/>
    </row>
    <row r="1648" spans="3:9">
      <c r="C1648" s="1"/>
      <c r="G1648" s="56"/>
      <c r="H1648" s="57"/>
      <c r="I1648" s="57"/>
    </row>
    <row r="1649" spans="3:9">
      <c r="C1649" s="1"/>
      <c r="G1649" s="56"/>
      <c r="H1649" s="57"/>
      <c r="I1649" s="57"/>
    </row>
    <row r="1650" spans="3:9">
      <c r="C1650" s="1"/>
      <c r="G1650" s="56"/>
      <c r="H1650" s="57"/>
      <c r="I1650" s="57"/>
    </row>
    <row r="1651" spans="3:9">
      <c r="C1651" s="1"/>
      <c r="G1651" s="56"/>
      <c r="H1651" s="57"/>
      <c r="I1651" s="57"/>
    </row>
    <row r="1652" spans="3:9">
      <c r="C1652" s="1"/>
      <c r="G1652" s="56"/>
      <c r="H1652" s="57"/>
      <c r="I1652" s="57"/>
    </row>
    <row r="1653" spans="3:9">
      <c r="C1653" s="1"/>
      <c r="G1653" s="56"/>
      <c r="H1653" s="57"/>
      <c r="I1653" s="57"/>
    </row>
    <row r="1654" spans="3:9">
      <c r="C1654" s="1"/>
      <c r="G1654" s="56"/>
      <c r="H1654" s="57"/>
      <c r="I1654" s="57"/>
    </row>
    <row r="1655" spans="3:9">
      <c r="C1655" s="1"/>
      <c r="G1655" s="56"/>
      <c r="H1655" s="57"/>
      <c r="I1655" s="57"/>
    </row>
    <row r="1656" spans="3:9">
      <c r="C1656" s="1"/>
      <c r="G1656" s="56"/>
      <c r="H1656" s="57"/>
      <c r="I1656" s="57"/>
    </row>
    <row r="1657" spans="3:9">
      <c r="C1657" s="1"/>
      <c r="G1657" s="56"/>
      <c r="H1657" s="57"/>
      <c r="I1657" s="57"/>
    </row>
    <row r="1658" spans="3:9">
      <c r="C1658" s="1"/>
      <c r="G1658" s="56"/>
      <c r="H1658" s="57"/>
      <c r="I1658" s="57"/>
    </row>
    <row r="1659" spans="3:9">
      <c r="C1659" s="1"/>
      <c r="G1659" s="56"/>
      <c r="H1659" s="57"/>
      <c r="I1659" s="57"/>
    </row>
    <row r="1660" spans="3:9">
      <c r="C1660" s="1"/>
      <c r="G1660" s="56"/>
      <c r="H1660" s="57"/>
      <c r="I1660" s="57"/>
    </row>
    <row r="1661" spans="3:9">
      <c r="C1661" s="1"/>
      <c r="G1661" s="56"/>
      <c r="H1661" s="57"/>
      <c r="I1661" s="57"/>
    </row>
    <row r="1662" spans="3:9">
      <c r="C1662" s="1"/>
      <c r="G1662" s="56"/>
      <c r="H1662" s="57"/>
      <c r="I1662" s="57"/>
    </row>
    <row r="1663" spans="3:9">
      <c r="C1663" s="1"/>
      <c r="G1663" s="56"/>
      <c r="H1663" s="57"/>
      <c r="I1663" s="57"/>
    </row>
    <row r="1664" spans="3:9">
      <c r="C1664" s="1"/>
      <c r="G1664" s="56"/>
      <c r="H1664" s="57"/>
      <c r="I1664" s="57"/>
    </row>
    <row r="1665" spans="3:9">
      <c r="C1665" s="1"/>
      <c r="G1665" s="56"/>
      <c r="H1665" s="57"/>
      <c r="I1665" s="57"/>
    </row>
    <row r="1666" spans="3:9">
      <c r="C1666" s="1"/>
      <c r="G1666" s="56"/>
      <c r="H1666" s="57"/>
      <c r="I1666" s="57"/>
    </row>
    <row r="1667" spans="3:9">
      <c r="C1667" s="1"/>
      <c r="G1667" s="56"/>
      <c r="H1667" s="57"/>
      <c r="I1667" s="57"/>
    </row>
    <row r="1668" spans="3:9">
      <c r="C1668" s="1"/>
      <c r="G1668" s="56"/>
      <c r="H1668" s="57"/>
      <c r="I1668" s="57"/>
    </row>
    <row r="1669" spans="3:9">
      <c r="C1669" s="1"/>
      <c r="G1669" s="56"/>
      <c r="H1669" s="57"/>
      <c r="I1669" s="57"/>
    </row>
    <row r="1670" spans="3:9">
      <c r="C1670" s="1"/>
      <c r="G1670" s="56"/>
      <c r="H1670" s="57"/>
      <c r="I1670" s="57"/>
    </row>
    <row r="1671" spans="3:9">
      <c r="C1671" s="1"/>
      <c r="G1671" s="56"/>
      <c r="H1671" s="57"/>
      <c r="I1671" s="57"/>
    </row>
    <row r="1672" spans="3:9">
      <c r="C1672" s="1"/>
      <c r="G1672" s="56"/>
      <c r="H1672" s="57"/>
      <c r="I1672" s="57"/>
    </row>
    <row r="1673" spans="3:9">
      <c r="C1673" s="1"/>
      <c r="G1673" s="56"/>
      <c r="H1673" s="57"/>
      <c r="I1673" s="57"/>
    </row>
    <row r="1674" spans="3:9">
      <c r="C1674" s="1"/>
      <c r="G1674" s="56"/>
      <c r="H1674" s="57"/>
      <c r="I1674" s="57"/>
    </row>
    <row r="1675" spans="3:9">
      <c r="C1675" s="1"/>
      <c r="G1675" s="56"/>
      <c r="H1675" s="57"/>
      <c r="I1675" s="57"/>
    </row>
    <row r="1676" spans="3:9">
      <c r="C1676" s="1"/>
      <c r="G1676" s="56"/>
      <c r="H1676" s="57"/>
      <c r="I1676" s="57"/>
    </row>
    <row r="1677" spans="3:9">
      <c r="C1677" s="1"/>
      <c r="G1677" s="56"/>
      <c r="H1677" s="57"/>
      <c r="I1677" s="57"/>
    </row>
    <row r="1678" spans="3:9">
      <c r="C1678" s="1"/>
      <c r="G1678" s="56"/>
      <c r="H1678" s="57"/>
      <c r="I1678" s="57"/>
    </row>
    <row r="1679" spans="3:9">
      <c r="C1679" s="1"/>
      <c r="G1679" s="56"/>
      <c r="H1679" s="57"/>
      <c r="I1679" s="57"/>
    </row>
    <row r="1680" spans="3:9">
      <c r="C1680" s="1"/>
      <c r="G1680" s="56"/>
      <c r="H1680" s="57"/>
      <c r="I1680" s="57"/>
    </row>
    <row r="1681" spans="3:9">
      <c r="C1681" s="1"/>
      <c r="G1681" s="56"/>
      <c r="H1681" s="57"/>
      <c r="I1681" s="57"/>
    </row>
    <row r="1682" spans="3:9">
      <c r="C1682" s="1"/>
      <c r="G1682" s="56"/>
      <c r="H1682" s="57"/>
      <c r="I1682" s="57"/>
    </row>
    <row r="1683" spans="3:9">
      <c r="C1683" s="1"/>
      <c r="G1683" s="56"/>
      <c r="H1683" s="57"/>
      <c r="I1683" s="57"/>
    </row>
    <row r="1684" spans="3:9">
      <c r="C1684" s="1"/>
      <c r="G1684" s="56"/>
      <c r="H1684" s="57"/>
      <c r="I1684" s="57"/>
    </row>
    <row r="1685" spans="3:9">
      <c r="C1685" s="1"/>
      <c r="G1685" s="56"/>
      <c r="H1685" s="57"/>
      <c r="I1685" s="57"/>
    </row>
    <row r="1686" spans="3:9">
      <c r="C1686" s="1"/>
      <c r="G1686" s="56"/>
      <c r="H1686" s="57"/>
      <c r="I1686" s="57"/>
    </row>
    <row r="1687" spans="3:9">
      <c r="C1687" s="1"/>
      <c r="G1687" s="56"/>
      <c r="H1687" s="57"/>
      <c r="I1687" s="57"/>
    </row>
    <row r="1688" spans="3:9">
      <c r="C1688" s="1"/>
      <c r="G1688" s="56"/>
      <c r="H1688" s="57"/>
      <c r="I1688" s="57"/>
    </row>
    <row r="1689" spans="3:9">
      <c r="C1689" s="1"/>
      <c r="G1689" s="56"/>
      <c r="H1689" s="57"/>
      <c r="I1689" s="57"/>
    </row>
    <row r="1690" spans="3:9">
      <c r="C1690" s="1"/>
      <c r="G1690" s="56"/>
      <c r="H1690" s="57"/>
      <c r="I1690" s="57"/>
    </row>
    <row r="1691" spans="3:9">
      <c r="C1691" s="1"/>
      <c r="G1691" s="56"/>
      <c r="H1691" s="57"/>
      <c r="I1691" s="57"/>
    </row>
    <row r="1692" spans="3:9">
      <c r="C1692" s="1"/>
      <c r="G1692" s="56"/>
      <c r="H1692" s="57"/>
      <c r="I1692" s="57"/>
    </row>
    <row r="1693" spans="3:9">
      <c r="C1693" s="1"/>
      <c r="G1693" s="56"/>
      <c r="H1693" s="57"/>
      <c r="I1693" s="57"/>
    </row>
    <row r="1694" spans="3:9">
      <c r="C1694" s="1"/>
      <c r="G1694" s="56"/>
      <c r="H1694" s="57"/>
      <c r="I1694" s="57"/>
    </row>
    <row r="1695" spans="3:9">
      <c r="C1695" s="1"/>
      <c r="G1695" s="56"/>
      <c r="H1695" s="57"/>
      <c r="I1695" s="57"/>
    </row>
    <row r="1696" spans="3:9">
      <c r="C1696" s="1"/>
      <c r="G1696" s="56"/>
      <c r="H1696" s="57"/>
      <c r="I1696" s="57"/>
    </row>
    <row r="1697" spans="3:9">
      <c r="C1697" s="1"/>
      <c r="G1697" s="56"/>
      <c r="H1697" s="57"/>
      <c r="I1697" s="57"/>
    </row>
    <row r="1698" spans="3:9">
      <c r="C1698" s="1"/>
      <c r="G1698" s="56"/>
      <c r="H1698" s="57"/>
      <c r="I1698" s="57"/>
    </row>
    <row r="1699" spans="3:9">
      <c r="C1699" s="1"/>
      <c r="G1699" s="56"/>
      <c r="H1699" s="57"/>
      <c r="I1699" s="57"/>
    </row>
    <row r="1700" spans="3:9">
      <c r="C1700" s="1"/>
      <c r="G1700" s="56"/>
      <c r="H1700" s="57"/>
      <c r="I1700" s="57"/>
    </row>
    <row r="1701" spans="3:9">
      <c r="C1701" s="1"/>
      <c r="G1701" s="56"/>
      <c r="H1701" s="57"/>
      <c r="I1701" s="57"/>
    </row>
    <row r="1702" spans="3:9">
      <c r="C1702" s="1"/>
      <c r="G1702" s="56"/>
      <c r="H1702" s="57"/>
      <c r="I1702" s="57"/>
    </row>
    <row r="1703" spans="3:9">
      <c r="C1703" s="1"/>
      <c r="G1703" s="56"/>
      <c r="H1703" s="57"/>
      <c r="I1703" s="57"/>
    </row>
    <row r="1704" spans="3:9">
      <c r="C1704" s="1"/>
      <c r="G1704" s="56"/>
      <c r="H1704" s="57"/>
      <c r="I1704" s="57"/>
    </row>
    <row r="1705" spans="3:9">
      <c r="C1705" s="1"/>
      <c r="G1705" s="56"/>
      <c r="H1705" s="57"/>
      <c r="I1705" s="57"/>
    </row>
    <row r="1706" spans="3:9">
      <c r="C1706" s="1"/>
      <c r="G1706" s="56"/>
      <c r="H1706" s="57"/>
      <c r="I1706" s="57"/>
    </row>
    <row r="1707" spans="3:9">
      <c r="C1707" s="1"/>
      <c r="G1707" s="56"/>
      <c r="H1707" s="57"/>
      <c r="I1707" s="57"/>
    </row>
    <row r="1708" spans="3:9">
      <c r="C1708" s="1"/>
      <c r="G1708" s="56"/>
      <c r="H1708" s="57"/>
      <c r="I1708" s="57"/>
    </row>
    <row r="1709" spans="3:9">
      <c r="C1709" s="1"/>
      <c r="G1709" s="56"/>
      <c r="H1709" s="57"/>
      <c r="I1709" s="57"/>
    </row>
    <row r="1710" spans="3:9">
      <c r="C1710" s="1"/>
      <c r="G1710" s="56"/>
      <c r="H1710" s="57"/>
      <c r="I1710" s="57"/>
    </row>
    <row r="1711" spans="3:9">
      <c r="C1711" s="1"/>
      <c r="G1711" s="56"/>
      <c r="H1711" s="57"/>
      <c r="I1711" s="57"/>
    </row>
    <row r="1712" spans="3:9">
      <c r="C1712" s="1"/>
      <c r="G1712" s="56"/>
      <c r="H1712" s="57"/>
      <c r="I1712" s="57"/>
    </row>
    <row r="1713" spans="3:9">
      <c r="C1713" s="1"/>
      <c r="G1713" s="56"/>
      <c r="H1713" s="57"/>
      <c r="I1713" s="57"/>
    </row>
    <row r="1714" spans="3:9">
      <c r="C1714" s="1"/>
      <c r="G1714" s="56"/>
      <c r="H1714" s="57"/>
      <c r="I1714" s="57"/>
    </row>
    <row r="1715" spans="3:9">
      <c r="C1715" s="1"/>
      <c r="G1715" s="56"/>
      <c r="H1715" s="57"/>
      <c r="I1715" s="57"/>
    </row>
    <row r="1716" spans="3:9">
      <c r="C1716" s="1"/>
      <c r="G1716" s="56"/>
      <c r="H1716" s="57"/>
      <c r="I1716" s="57"/>
    </row>
    <row r="1717" spans="3:9">
      <c r="C1717" s="1"/>
      <c r="G1717" s="56"/>
      <c r="H1717" s="57"/>
      <c r="I1717" s="57"/>
    </row>
    <row r="1718" spans="3:9">
      <c r="C1718" s="1"/>
      <c r="G1718" s="56"/>
      <c r="H1718" s="57"/>
      <c r="I1718" s="57"/>
    </row>
    <row r="1719" spans="3:9">
      <c r="C1719" s="1"/>
      <c r="G1719" s="56"/>
      <c r="H1719" s="57"/>
      <c r="I1719" s="57"/>
    </row>
    <row r="1720" spans="3:9">
      <c r="C1720" s="1"/>
      <c r="G1720" s="56"/>
      <c r="H1720" s="57"/>
      <c r="I1720" s="57"/>
    </row>
    <row r="1721" spans="3:9">
      <c r="C1721" s="1"/>
      <c r="G1721" s="56"/>
      <c r="H1721" s="57"/>
      <c r="I1721" s="57"/>
    </row>
    <row r="1722" spans="3:9">
      <c r="C1722" s="1"/>
      <c r="G1722" s="56"/>
      <c r="H1722" s="57"/>
      <c r="I1722" s="57"/>
    </row>
    <row r="1723" spans="3:9">
      <c r="C1723" s="1"/>
      <c r="G1723" s="56"/>
      <c r="H1723" s="57"/>
      <c r="I1723" s="57"/>
    </row>
    <row r="1724" spans="3:9">
      <c r="C1724" s="1"/>
      <c r="G1724" s="56"/>
      <c r="H1724" s="57"/>
      <c r="I1724" s="57"/>
    </row>
    <row r="1725" spans="3:9">
      <c r="C1725" s="1"/>
      <c r="G1725" s="56"/>
      <c r="H1725" s="57"/>
      <c r="I1725" s="57"/>
    </row>
    <row r="1726" spans="3:9">
      <c r="C1726" s="1"/>
      <c r="G1726" s="56"/>
      <c r="H1726" s="57"/>
      <c r="I1726" s="57"/>
    </row>
    <row r="1727" spans="3:9">
      <c r="C1727" s="1"/>
      <c r="G1727" s="56"/>
      <c r="H1727" s="57"/>
      <c r="I1727" s="57"/>
    </row>
    <row r="1728" spans="3:9">
      <c r="C1728" s="1"/>
      <c r="G1728" s="56"/>
      <c r="H1728" s="57"/>
      <c r="I1728" s="57"/>
    </row>
    <row r="1729" spans="3:9">
      <c r="C1729" s="1"/>
      <c r="G1729" s="56"/>
      <c r="H1729" s="57"/>
      <c r="I1729" s="57"/>
    </row>
    <row r="1730" spans="3:9">
      <c r="C1730" s="1"/>
      <c r="G1730" s="56"/>
      <c r="H1730" s="57"/>
      <c r="I1730" s="57"/>
    </row>
    <row r="1731" spans="3:9">
      <c r="C1731" s="1"/>
      <c r="G1731" s="56"/>
      <c r="H1731" s="57"/>
      <c r="I1731" s="57"/>
    </row>
    <row r="1732" spans="3:9">
      <c r="C1732" s="1"/>
      <c r="G1732" s="56"/>
      <c r="H1732" s="57"/>
      <c r="I1732" s="57"/>
    </row>
    <row r="1733" spans="3:9">
      <c r="C1733" s="1"/>
      <c r="G1733" s="56"/>
      <c r="H1733" s="57"/>
      <c r="I1733" s="57"/>
    </row>
    <row r="1734" spans="3:9">
      <c r="C1734" s="1"/>
      <c r="G1734" s="56"/>
      <c r="H1734" s="57"/>
      <c r="I1734" s="57"/>
    </row>
    <row r="1735" spans="3:9">
      <c r="C1735" s="1"/>
      <c r="G1735" s="56"/>
      <c r="H1735" s="57"/>
      <c r="I1735" s="57"/>
    </row>
    <row r="1736" spans="3:9">
      <c r="C1736" s="1"/>
      <c r="G1736" s="56"/>
      <c r="H1736" s="57"/>
      <c r="I1736" s="57"/>
    </row>
    <row r="1737" spans="3:9">
      <c r="C1737" s="1"/>
      <c r="G1737" s="56"/>
      <c r="H1737" s="57"/>
      <c r="I1737" s="57"/>
    </row>
    <row r="1738" spans="3:9">
      <c r="C1738" s="1"/>
      <c r="G1738" s="56"/>
      <c r="H1738" s="57"/>
      <c r="I1738" s="57"/>
    </row>
    <row r="1739" spans="3:9">
      <c r="C1739" s="1"/>
      <c r="G1739" s="56"/>
      <c r="H1739" s="57"/>
      <c r="I1739" s="57"/>
    </row>
    <row r="1740" spans="3:9">
      <c r="C1740" s="1"/>
      <c r="G1740" s="56"/>
      <c r="H1740" s="57"/>
      <c r="I1740" s="57"/>
    </row>
    <row r="1741" spans="3:9">
      <c r="C1741" s="1"/>
      <c r="G1741" s="56"/>
      <c r="H1741" s="57"/>
      <c r="I1741" s="57"/>
    </row>
    <row r="1742" spans="3:9">
      <c r="C1742" s="1"/>
      <c r="G1742" s="56"/>
      <c r="H1742" s="57"/>
      <c r="I1742" s="57"/>
    </row>
    <row r="1743" spans="3:9">
      <c r="C1743" s="1"/>
      <c r="G1743" s="56"/>
      <c r="H1743" s="57"/>
      <c r="I1743" s="57"/>
    </row>
    <row r="1744" spans="3:9">
      <c r="C1744" s="1"/>
      <c r="G1744" s="56"/>
      <c r="H1744" s="57"/>
      <c r="I1744" s="57"/>
    </row>
    <row r="1745" spans="3:9">
      <c r="C1745" s="1"/>
      <c r="G1745" s="56"/>
      <c r="H1745" s="57"/>
      <c r="I1745" s="57"/>
    </row>
    <row r="1746" spans="3:9">
      <c r="C1746" s="1"/>
      <c r="G1746" s="56"/>
      <c r="H1746" s="57"/>
      <c r="I1746" s="57"/>
    </row>
    <row r="1747" spans="3:9">
      <c r="C1747" s="1"/>
      <c r="G1747" s="56"/>
      <c r="H1747" s="57"/>
      <c r="I1747" s="57"/>
    </row>
    <row r="1748" spans="3:9">
      <c r="C1748" s="1"/>
      <c r="G1748" s="56"/>
      <c r="H1748" s="57"/>
      <c r="I1748" s="57"/>
    </row>
    <row r="1749" spans="3:9">
      <c r="C1749" s="1"/>
      <c r="G1749" s="56"/>
      <c r="H1749" s="57"/>
      <c r="I1749" s="57"/>
    </row>
    <row r="1750" spans="3:9">
      <c r="C1750" s="1"/>
      <c r="G1750" s="56"/>
      <c r="H1750" s="57"/>
      <c r="I1750" s="57"/>
    </row>
    <row r="1751" spans="3:9">
      <c r="C1751" s="1"/>
      <c r="G1751" s="56"/>
      <c r="H1751" s="57"/>
      <c r="I1751" s="57"/>
    </row>
    <row r="1752" spans="3:9">
      <c r="C1752" s="1"/>
      <c r="G1752" s="56"/>
      <c r="H1752" s="57"/>
      <c r="I1752" s="57"/>
    </row>
    <row r="1753" spans="3:9">
      <c r="C1753" s="1"/>
      <c r="G1753" s="56"/>
      <c r="H1753" s="57"/>
      <c r="I1753" s="57"/>
    </row>
    <row r="1754" spans="3:9">
      <c r="C1754" s="1"/>
      <c r="G1754" s="56"/>
      <c r="H1754" s="57"/>
      <c r="I1754" s="57"/>
    </row>
    <row r="1755" spans="3:9">
      <c r="C1755" s="1"/>
      <c r="G1755" s="56"/>
      <c r="H1755" s="57"/>
      <c r="I1755" s="57"/>
    </row>
    <row r="1756" spans="3:9">
      <c r="C1756" s="1"/>
      <c r="G1756" s="56"/>
      <c r="H1756" s="57"/>
      <c r="I1756" s="57"/>
    </row>
    <row r="1757" spans="3:9">
      <c r="C1757" s="1"/>
      <c r="G1757" s="56"/>
      <c r="H1757" s="57"/>
      <c r="I1757" s="57"/>
    </row>
    <row r="1758" spans="3:9">
      <c r="C1758" s="1"/>
      <c r="G1758" s="56"/>
      <c r="H1758" s="57"/>
      <c r="I1758" s="57"/>
    </row>
    <row r="1759" spans="3:9">
      <c r="C1759" s="1"/>
      <c r="G1759" s="56"/>
      <c r="H1759" s="57"/>
      <c r="I1759" s="57"/>
    </row>
    <row r="1760" spans="3:9">
      <c r="C1760" s="1"/>
      <c r="G1760" s="56"/>
      <c r="H1760" s="57"/>
      <c r="I1760" s="57"/>
    </row>
    <row r="1761" spans="3:9">
      <c r="C1761" s="1"/>
      <c r="G1761" s="56"/>
      <c r="H1761" s="57"/>
      <c r="I1761" s="57"/>
    </row>
    <row r="1762" spans="3:9">
      <c r="C1762" s="1"/>
      <c r="G1762" s="56"/>
      <c r="H1762" s="57"/>
      <c r="I1762" s="57"/>
    </row>
    <row r="1763" spans="3:9">
      <c r="C1763" s="1"/>
      <c r="G1763" s="56"/>
      <c r="H1763" s="57"/>
      <c r="I1763" s="57"/>
    </row>
    <row r="1764" spans="3:9">
      <c r="C1764" s="1"/>
      <c r="G1764" s="56"/>
      <c r="H1764" s="57"/>
      <c r="I1764" s="57"/>
    </row>
    <row r="1765" spans="3:9">
      <c r="C1765" s="1"/>
      <c r="G1765" s="56"/>
      <c r="H1765" s="57"/>
      <c r="I1765" s="57"/>
    </row>
    <row r="1766" spans="3:9">
      <c r="C1766" s="1"/>
      <c r="G1766" s="56"/>
      <c r="H1766" s="57"/>
      <c r="I1766" s="57"/>
    </row>
    <row r="1767" spans="3:9">
      <c r="C1767" s="1"/>
      <c r="G1767" s="56"/>
      <c r="H1767" s="57"/>
      <c r="I1767" s="57"/>
    </row>
    <row r="1768" spans="3:9">
      <c r="C1768" s="1"/>
      <c r="G1768" s="56"/>
      <c r="H1768" s="57"/>
      <c r="I1768" s="57"/>
    </row>
    <row r="1769" spans="3:9">
      <c r="C1769" s="1"/>
      <c r="G1769" s="56"/>
      <c r="H1769" s="57"/>
      <c r="I1769" s="57"/>
    </row>
    <row r="1770" spans="3:9">
      <c r="C1770" s="1"/>
      <c r="G1770" s="56"/>
      <c r="H1770" s="57"/>
      <c r="I1770" s="57"/>
    </row>
    <row r="1771" spans="3:9">
      <c r="C1771" s="1"/>
      <c r="G1771" s="56"/>
      <c r="H1771" s="57"/>
      <c r="I1771" s="57"/>
    </row>
    <row r="1772" spans="3:9">
      <c r="C1772" s="1"/>
      <c r="G1772" s="56"/>
      <c r="H1772" s="57"/>
      <c r="I1772" s="57"/>
    </row>
    <row r="1773" spans="3:9">
      <c r="C1773" s="1"/>
      <c r="G1773" s="56"/>
      <c r="H1773" s="57"/>
      <c r="I1773" s="57"/>
    </row>
    <row r="1774" spans="3:9">
      <c r="C1774" s="1"/>
      <c r="G1774" s="56"/>
      <c r="H1774" s="57"/>
      <c r="I1774" s="57"/>
    </row>
    <row r="1775" spans="3:9">
      <c r="C1775" s="1"/>
      <c r="G1775" s="56"/>
      <c r="H1775" s="57"/>
      <c r="I1775" s="57"/>
    </row>
    <row r="1776" spans="3:9">
      <c r="C1776" s="1"/>
      <c r="G1776" s="56"/>
      <c r="H1776" s="57"/>
      <c r="I1776" s="57"/>
    </row>
    <row r="1777" spans="3:9">
      <c r="C1777" s="1"/>
      <c r="G1777" s="56"/>
      <c r="H1777" s="57"/>
      <c r="I1777" s="57"/>
    </row>
    <row r="1778" spans="3:9">
      <c r="C1778" s="1"/>
      <c r="G1778" s="56"/>
      <c r="H1778" s="57"/>
      <c r="I1778" s="57"/>
    </row>
    <row r="1779" spans="3:9">
      <c r="C1779" s="1"/>
      <c r="G1779" s="56"/>
      <c r="H1779" s="57"/>
      <c r="I1779" s="57"/>
    </row>
    <row r="1780" spans="3:9">
      <c r="C1780" s="1"/>
      <c r="G1780" s="56"/>
      <c r="H1780" s="57"/>
      <c r="I1780" s="57"/>
    </row>
    <row r="1781" spans="3:9">
      <c r="C1781" s="1"/>
      <c r="G1781" s="56"/>
      <c r="H1781" s="57"/>
      <c r="I1781" s="57"/>
    </row>
    <row r="1782" spans="3:9">
      <c r="C1782" s="1"/>
      <c r="G1782" s="56"/>
      <c r="H1782" s="57"/>
      <c r="I1782" s="57"/>
    </row>
    <row r="1783" spans="3:9">
      <c r="C1783" s="1"/>
      <c r="G1783" s="56"/>
      <c r="H1783" s="57"/>
      <c r="I1783" s="57"/>
    </row>
    <row r="1784" spans="3:9">
      <c r="C1784" s="1"/>
      <c r="G1784" s="56"/>
      <c r="H1784" s="57"/>
      <c r="I1784" s="57"/>
    </row>
    <row r="1785" spans="3:9">
      <c r="C1785" s="1"/>
      <c r="G1785" s="56"/>
      <c r="H1785" s="57"/>
      <c r="I1785" s="57"/>
    </row>
    <row r="1786" spans="3:9">
      <c r="C1786" s="1"/>
      <c r="G1786" s="56"/>
      <c r="H1786" s="57"/>
      <c r="I1786" s="57"/>
    </row>
    <row r="1787" spans="3:9">
      <c r="C1787" s="1"/>
      <c r="G1787" s="56"/>
      <c r="H1787" s="57"/>
      <c r="I1787" s="57"/>
    </row>
    <row r="1788" spans="3:9">
      <c r="C1788" s="1"/>
      <c r="G1788" s="56"/>
      <c r="H1788" s="57"/>
      <c r="I1788" s="57"/>
    </row>
    <row r="1789" spans="3:9">
      <c r="C1789" s="1"/>
      <c r="G1789" s="56"/>
      <c r="H1789" s="57"/>
      <c r="I1789" s="57"/>
    </row>
    <row r="1790" spans="3:9">
      <c r="C1790" s="1"/>
      <c r="G1790" s="56"/>
      <c r="H1790" s="57"/>
      <c r="I1790" s="57"/>
    </row>
    <row r="1791" spans="3:9">
      <c r="C1791" s="1"/>
      <c r="G1791" s="56"/>
      <c r="H1791" s="57"/>
      <c r="I1791" s="57"/>
    </row>
    <row r="1792" spans="3:9">
      <c r="C1792" s="1"/>
      <c r="G1792" s="56"/>
      <c r="H1792" s="57"/>
      <c r="I1792" s="57"/>
    </row>
    <row r="1793" spans="3:9">
      <c r="C1793" s="1"/>
      <c r="G1793" s="56"/>
      <c r="H1793" s="57"/>
      <c r="I1793" s="57"/>
    </row>
    <row r="1794" spans="3:9">
      <c r="C1794" s="1"/>
      <c r="G1794" s="56"/>
      <c r="H1794" s="57"/>
      <c r="I1794" s="57"/>
    </row>
    <row r="1795" spans="3:9">
      <c r="C1795" s="1"/>
      <c r="G1795" s="56"/>
      <c r="H1795" s="57"/>
      <c r="I1795" s="57"/>
    </row>
    <row r="1796" spans="3:9">
      <c r="C1796" s="1"/>
      <c r="G1796" s="56"/>
      <c r="H1796" s="57"/>
      <c r="I1796" s="57"/>
    </row>
    <row r="1797" spans="3:9">
      <c r="C1797" s="1"/>
      <c r="G1797" s="56"/>
      <c r="H1797" s="57"/>
      <c r="I1797" s="57"/>
    </row>
    <row r="1798" spans="3:9">
      <c r="C1798" s="1"/>
      <c r="G1798" s="56"/>
      <c r="H1798" s="57"/>
      <c r="I1798" s="57"/>
    </row>
    <row r="1799" spans="3:9">
      <c r="C1799" s="1"/>
      <c r="G1799" s="56"/>
      <c r="H1799" s="57"/>
      <c r="I1799" s="57"/>
    </row>
    <row r="1800" spans="3:9">
      <c r="C1800" s="1"/>
      <c r="G1800" s="56"/>
      <c r="H1800" s="57"/>
      <c r="I1800" s="57"/>
    </row>
    <row r="1801" spans="3:9">
      <c r="C1801" s="1"/>
      <c r="G1801" s="56"/>
      <c r="H1801" s="57"/>
      <c r="I1801" s="57"/>
    </row>
    <row r="1802" spans="3:9">
      <c r="C1802" s="1"/>
      <c r="G1802" s="56"/>
      <c r="H1802" s="57"/>
      <c r="I1802" s="57"/>
    </row>
    <row r="1803" spans="3:9">
      <c r="C1803" s="1"/>
      <c r="G1803" s="56"/>
      <c r="H1803" s="57"/>
      <c r="I1803" s="57"/>
    </row>
    <row r="1804" spans="3:9">
      <c r="C1804" s="1"/>
      <c r="G1804" s="56"/>
      <c r="H1804" s="57"/>
      <c r="I1804" s="57"/>
    </row>
    <row r="1805" spans="3:9">
      <c r="C1805" s="1"/>
      <c r="G1805" s="56"/>
      <c r="H1805" s="57"/>
      <c r="I1805" s="57"/>
    </row>
    <row r="1806" spans="3:9">
      <c r="C1806" s="1"/>
      <c r="G1806" s="56"/>
      <c r="H1806" s="57"/>
      <c r="I1806" s="57"/>
    </row>
    <row r="1807" spans="3:9">
      <c r="C1807" s="1"/>
      <c r="G1807" s="56"/>
      <c r="H1807" s="57"/>
      <c r="I1807" s="57"/>
    </row>
    <row r="1808" spans="3:9">
      <c r="C1808" s="1"/>
      <c r="G1808" s="56"/>
      <c r="H1808" s="57"/>
      <c r="I1808" s="57"/>
    </row>
    <row r="1809" spans="3:9">
      <c r="C1809" s="1"/>
      <c r="G1809" s="56"/>
      <c r="H1809" s="57"/>
      <c r="I1809" s="57"/>
    </row>
    <row r="1810" spans="3:9">
      <c r="C1810" s="1"/>
      <c r="G1810" s="56"/>
      <c r="H1810" s="57"/>
      <c r="I1810" s="57"/>
    </row>
    <row r="1811" spans="3:9">
      <c r="C1811" s="1"/>
      <c r="G1811" s="56"/>
      <c r="H1811" s="57"/>
      <c r="I1811" s="57"/>
    </row>
    <row r="1812" spans="3:9">
      <c r="C1812" s="1"/>
      <c r="G1812" s="56"/>
      <c r="H1812" s="57"/>
      <c r="I1812" s="57"/>
    </row>
    <row r="1813" spans="3:9">
      <c r="C1813" s="1"/>
      <c r="G1813" s="56"/>
      <c r="H1813" s="57"/>
      <c r="I1813" s="57"/>
    </row>
    <row r="1814" spans="3:9">
      <c r="C1814" s="1"/>
      <c r="G1814" s="56"/>
      <c r="H1814" s="57"/>
      <c r="I1814" s="57"/>
    </row>
    <row r="1815" spans="3:9">
      <c r="C1815" s="1"/>
      <c r="G1815" s="56"/>
      <c r="H1815" s="57"/>
      <c r="I1815" s="57"/>
    </row>
    <row r="1816" spans="3:9">
      <c r="C1816" s="1"/>
      <c r="G1816" s="56"/>
      <c r="H1816" s="57"/>
      <c r="I1816" s="57"/>
    </row>
    <row r="1817" spans="3:9">
      <c r="C1817" s="1"/>
      <c r="G1817" s="56"/>
      <c r="H1817" s="57"/>
      <c r="I1817" s="57"/>
    </row>
    <row r="1818" spans="3:9">
      <c r="C1818" s="1"/>
      <c r="G1818" s="56"/>
      <c r="H1818" s="57"/>
      <c r="I1818" s="57"/>
    </row>
    <row r="1819" spans="3:9">
      <c r="C1819" s="1"/>
      <c r="G1819" s="56"/>
      <c r="H1819" s="57"/>
      <c r="I1819" s="57"/>
    </row>
    <row r="1820" spans="3:9">
      <c r="C1820" s="1"/>
      <c r="G1820" s="56"/>
      <c r="H1820" s="57"/>
      <c r="I1820" s="57"/>
    </row>
    <row r="1821" spans="3:9">
      <c r="C1821" s="1"/>
      <c r="G1821" s="56"/>
      <c r="H1821" s="57"/>
      <c r="I1821" s="57"/>
    </row>
    <row r="1822" spans="3:9">
      <c r="C1822" s="1"/>
      <c r="G1822" s="56"/>
      <c r="H1822" s="57"/>
      <c r="I1822" s="57"/>
    </row>
    <row r="1823" spans="3:9">
      <c r="C1823" s="1"/>
      <c r="G1823" s="56"/>
      <c r="H1823" s="57"/>
      <c r="I1823" s="57"/>
    </row>
    <row r="1824" spans="3:9">
      <c r="C1824" s="1"/>
      <c r="G1824" s="56"/>
      <c r="H1824" s="57"/>
      <c r="I1824" s="57"/>
    </row>
    <row r="1825" spans="3:9">
      <c r="C1825" s="1"/>
      <c r="G1825" s="56"/>
      <c r="H1825" s="57"/>
      <c r="I1825" s="57"/>
    </row>
    <row r="1826" spans="3:9">
      <c r="C1826" s="1"/>
      <c r="G1826" s="56"/>
      <c r="H1826" s="57"/>
      <c r="I1826" s="57"/>
    </row>
    <row r="1827" spans="3:9">
      <c r="C1827" s="1"/>
      <c r="G1827" s="56"/>
      <c r="H1827" s="57"/>
      <c r="I1827" s="57"/>
    </row>
    <row r="1828" spans="3:9">
      <c r="C1828" s="1"/>
      <c r="G1828" s="56"/>
      <c r="H1828" s="57"/>
      <c r="I1828" s="57"/>
    </row>
    <row r="1829" spans="3:9">
      <c r="C1829" s="1"/>
      <c r="G1829" s="56"/>
      <c r="H1829" s="57"/>
      <c r="I1829" s="57"/>
    </row>
    <row r="1830" spans="3:9">
      <c r="C1830" s="1"/>
      <c r="G1830" s="56"/>
      <c r="H1830" s="57"/>
      <c r="I1830" s="57"/>
    </row>
    <row r="1831" spans="3:9">
      <c r="C1831" s="1"/>
      <c r="G1831" s="56"/>
      <c r="H1831" s="57"/>
      <c r="I1831" s="57"/>
    </row>
    <row r="1832" spans="3:9">
      <c r="C1832" s="1"/>
      <c r="G1832" s="56"/>
      <c r="H1832" s="57"/>
      <c r="I1832" s="57"/>
    </row>
    <row r="1833" spans="3:9">
      <c r="C1833" s="1"/>
      <c r="G1833" s="56"/>
      <c r="H1833" s="57"/>
      <c r="I1833" s="57"/>
    </row>
    <row r="1834" spans="3:9">
      <c r="C1834" s="1"/>
      <c r="G1834" s="56"/>
      <c r="H1834" s="57"/>
      <c r="I1834" s="57"/>
    </row>
    <row r="1835" spans="3:9">
      <c r="C1835" s="1"/>
      <c r="G1835" s="56"/>
      <c r="H1835" s="57"/>
      <c r="I1835" s="57"/>
    </row>
    <row r="1836" spans="3:9">
      <c r="C1836" s="1"/>
      <c r="G1836" s="56"/>
      <c r="H1836" s="57"/>
      <c r="I1836" s="57"/>
    </row>
    <row r="1837" spans="3:9">
      <c r="C1837" s="1"/>
      <c r="G1837" s="56"/>
      <c r="H1837" s="57"/>
      <c r="I1837" s="57"/>
    </row>
    <row r="1838" spans="3:9">
      <c r="C1838" s="1"/>
      <c r="G1838" s="56"/>
      <c r="H1838" s="57"/>
      <c r="I1838" s="57"/>
    </row>
    <row r="1839" spans="3:9">
      <c r="C1839" s="1"/>
      <c r="G1839" s="56"/>
      <c r="H1839" s="57"/>
      <c r="I1839" s="57"/>
    </row>
    <row r="1840" spans="3:9">
      <c r="C1840" s="1"/>
      <c r="G1840" s="56"/>
      <c r="H1840" s="57"/>
      <c r="I1840" s="57"/>
    </row>
    <row r="1841" spans="3:9">
      <c r="C1841" s="1"/>
      <c r="G1841" s="56"/>
      <c r="H1841" s="57"/>
      <c r="I1841" s="57"/>
    </row>
    <row r="1842" spans="3:9">
      <c r="C1842" s="1"/>
      <c r="G1842" s="56"/>
      <c r="H1842" s="57"/>
      <c r="I1842" s="57"/>
    </row>
    <row r="1843" spans="3:9">
      <c r="C1843" s="1"/>
      <c r="G1843" s="56"/>
      <c r="H1843" s="57"/>
      <c r="I1843" s="57"/>
    </row>
    <row r="1844" spans="3:9">
      <c r="C1844" s="1"/>
      <c r="G1844" s="56"/>
      <c r="H1844" s="57"/>
      <c r="I1844" s="57"/>
    </row>
    <row r="1845" spans="3:9">
      <c r="C1845" s="1"/>
      <c r="G1845" s="56"/>
      <c r="H1845" s="57"/>
      <c r="I1845" s="57"/>
    </row>
    <row r="1846" spans="3:9">
      <c r="C1846" s="1"/>
      <c r="G1846" s="56"/>
      <c r="H1846" s="57"/>
      <c r="I1846" s="57"/>
    </row>
    <row r="1847" spans="3:9">
      <c r="C1847" s="1"/>
      <c r="G1847" s="56"/>
      <c r="H1847" s="57"/>
      <c r="I1847" s="57"/>
    </row>
    <row r="1848" spans="3:9">
      <c r="C1848" s="1"/>
      <c r="G1848" s="56"/>
      <c r="H1848" s="57"/>
      <c r="I1848" s="57"/>
    </row>
    <row r="1849" spans="3:9">
      <c r="C1849" s="1"/>
      <c r="G1849" s="56"/>
      <c r="H1849" s="57"/>
      <c r="I1849" s="57"/>
    </row>
    <row r="1850" spans="3:9">
      <c r="C1850" s="1"/>
      <c r="G1850" s="56"/>
      <c r="H1850" s="57"/>
      <c r="I1850" s="57"/>
    </row>
    <row r="1851" spans="3:9">
      <c r="C1851" s="1"/>
      <c r="G1851" s="56"/>
      <c r="H1851" s="57"/>
      <c r="I1851" s="57"/>
    </row>
    <row r="1852" spans="3:9">
      <c r="C1852" s="1"/>
      <c r="G1852" s="56"/>
      <c r="H1852" s="57"/>
      <c r="I1852" s="57"/>
    </row>
    <row r="1853" spans="3:9">
      <c r="C1853" s="1"/>
      <c r="G1853" s="56"/>
      <c r="H1853" s="57"/>
      <c r="I1853" s="57"/>
    </row>
    <row r="1854" spans="3:9">
      <c r="C1854" s="1"/>
      <c r="G1854" s="56"/>
      <c r="H1854" s="57"/>
      <c r="I1854" s="57"/>
    </row>
    <row r="1855" spans="3:9">
      <c r="C1855" s="1"/>
      <c r="G1855" s="56"/>
      <c r="H1855" s="57"/>
      <c r="I1855" s="57"/>
    </row>
    <row r="1856" spans="3:9">
      <c r="C1856" s="1"/>
      <c r="G1856" s="56"/>
      <c r="H1856" s="57"/>
      <c r="I1856" s="57"/>
    </row>
    <row r="1857" spans="3:9">
      <c r="C1857" s="1"/>
      <c r="G1857" s="56"/>
      <c r="H1857" s="57"/>
      <c r="I1857" s="57"/>
    </row>
    <row r="1858" spans="3:9">
      <c r="C1858" s="1"/>
      <c r="G1858" s="56"/>
      <c r="H1858" s="57"/>
      <c r="I1858" s="57"/>
    </row>
    <row r="1859" spans="3:9">
      <c r="C1859" s="1"/>
      <c r="G1859" s="56"/>
      <c r="H1859" s="57"/>
      <c r="I1859" s="57"/>
    </row>
    <row r="1860" spans="3:9">
      <c r="C1860" s="1"/>
      <c r="G1860" s="56"/>
      <c r="H1860" s="57"/>
      <c r="I1860" s="57"/>
    </row>
    <row r="1861" spans="3:9">
      <c r="C1861" s="1"/>
      <c r="G1861" s="56"/>
      <c r="H1861" s="57"/>
      <c r="I1861" s="57"/>
    </row>
    <row r="1862" spans="3:9">
      <c r="C1862" s="1"/>
      <c r="G1862" s="56"/>
      <c r="H1862" s="57"/>
      <c r="I1862" s="57"/>
    </row>
    <row r="1863" spans="3:9">
      <c r="C1863" s="1"/>
      <c r="G1863" s="56"/>
      <c r="H1863" s="57"/>
      <c r="I1863" s="57"/>
    </row>
    <row r="1864" spans="3:9">
      <c r="C1864" s="1"/>
      <c r="G1864" s="56"/>
      <c r="H1864" s="57"/>
      <c r="I1864" s="57"/>
    </row>
  </sheetData>
  <phoneticPr fontId="0" type="noConversion"/>
  <pageMargins left="0.70866141732283472" right="0.31496062992125984" top="0.74803149606299213" bottom="0.74803149606299213" header="0.31496062992125984" footer="0.31496062992125984"/>
  <pageSetup paperSize="9" scale="55" fitToHeight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2015-11-23T11:42:36Z</cp:lastPrinted>
  <dcterms:created xsi:type="dcterms:W3CDTF">2006-09-16T00:00:00Z</dcterms:created>
  <dcterms:modified xsi:type="dcterms:W3CDTF">2015-11-23T11:42:52Z</dcterms:modified>
</cp:coreProperties>
</file>