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075" windowHeight="9720" activeTab="2"/>
  </bookViews>
  <sheets>
    <sheet name="2013" sheetId="1" r:id="rId1"/>
    <sheet name="RO 2" sheetId="2" r:id="rId2"/>
    <sheet name="RO 3" sheetId="3" r:id="rId3"/>
  </sheets>
  <definedNames/>
  <calcPr fullCalcOnLoad="1"/>
</workbook>
</file>

<file path=xl/sharedStrings.xml><?xml version="1.0" encoding="utf-8"?>
<sst xmlns="http://schemas.openxmlformats.org/spreadsheetml/2006/main" count="1579" uniqueCount="486">
  <si>
    <t>Bežné príjmy:</t>
  </si>
  <si>
    <t>Dane z príjmov, ziskov a kapitál. majetku</t>
  </si>
  <si>
    <t>Daň z príjmov fyzických osôb</t>
  </si>
  <si>
    <t>Daň z majetku</t>
  </si>
  <si>
    <t>Daň z nehnuteľností PO a FO</t>
  </si>
  <si>
    <t>Dane za špecifické služby</t>
  </si>
  <si>
    <t>Daň za psa</t>
  </si>
  <si>
    <t>Daň za nevýherné hracie prístroje</t>
  </si>
  <si>
    <t>Daň za predajné automaty</t>
  </si>
  <si>
    <t>Daň za vjazd a zotr. vozidiel v hist.časti mesta</t>
  </si>
  <si>
    <t>Daň za ubytovanie/pobyt</t>
  </si>
  <si>
    <t>Daň za užívanie verejného priestranstva</t>
  </si>
  <si>
    <t>Príjmy z podnik. a z vlastníctva majetku</t>
  </si>
  <si>
    <t>Príjmy ostatné /nájom pozemkov, vrátane cintorínskych poplatkov/</t>
  </si>
  <si>
    <t>Nájom dočasné parkovanie</t>
  </si>
  <si>
    <t>Nájom nebytových priestorov (nájomníci+BPN)</t>
  </si>
  <si>
    <t>Príjmy z prenájmu bytov -BPN</t>
  </si>
  <si>
    <t>Nájom priestorov DKN</t>
  </si>
  <si>
    <r>
      <t xml:space="preserve">Nájom priestorov ZŠ Komenského </t>
    </r>
    <r>
      <rPr>
        <sz val="8"/>
        <rFont val="Arial CE"/>
        <family val="0"/>
      </rPr>
      <t>(bez rozpočt.klasifikácie)</t>
    </r>
  </si>
  <si>
    <t>Nájom priestorov ZŠ Brehy (bez rozpočt.klasifikácie)</t>
  </si>
  <si>
    <t>Nájom nebytových priestorov CVČ (bez rozpočt.klasifikácie)</t>
  </si>
  <si>
    <t>Administratívne poplatky a platby</t>
  </si>
  <si>
    <t>Administratívne poplatky /správne poplatky/</t>
  </si>
  <si>
    <t>Recyklačný fond</t>
  </si>
  <si>
    <t>Za opatrovateľskú službu</t>
  </si>
  <si>
    <t>Preplatky EE, vody a tepla - BPN</t>
  </si>
  <si>
    <t>iné príjmy + príjmy z reklamy</t>
  </si>
  <si>
    <t>Platby rodičov  MŠ</t>
  </si>
  <si>
    <t>Poplatok za znečistenie ovzdušia</t>
  </si>
  <si>
    <t>Úroky z domácich pôžičiek a vkladov</t>
  </si>
  <si>
    <t>Z účtov finančného hospodárenia</t>
  </si>
  <si>
    <t>Iné nedaňové príjmy</t>
  </si>
  <si>
    <t>Výťažok z výherných automatov</t>
  </si>
  <si>
    <t>Príjem z dobropisov</t>
  </si>
  <si>
    <t>Transfer</t>
  </si>
  <si>
    <t>Za verejnoprospešné služby</t>
  </si>
  <si>
    <t>Dotácia na stavebný úrad</t>
  </si>
  <si>
    <t>Dotácia na cesty</t>
  </si>
  <si>
    <t>Dotácia od UPSVaR na chránenú dielňu</t>
  </si>
  <si>
    <t>Dotácia na sociálne služby</t>
  </si>
  <si>
    <t>Transfer pre matričný úrad</t>
  </si>
  <si>
    <t>Dotácia - evidencia obyvateľstva</t>
  </si>
  <si>
    <t>Dotácia na sociál. znevýhodn. (SZP)</t>
  </si>
  <si>
    <t>RP záškoláctvo</t>
  </si>
  <si>
    <t>Dotácia starostlivosť o životné prostredie</t>
  </si>
  <si>
    <t>Transfer pre školské zariadenia - ZŠ</t>
  </si>
  <si>
    <t>Transfer pre školský úrad</t>
  </si>
  <si>
    <t>Dotácia na učebné pomôcky</t>
  </si>
  <si>
    <t>Dotácia pre deti v hmotnej núdzi - stravné</t>
  </si>
  <si>
    <t>Dotácia na dopravné</t>
  </si>
  <si>
    <t>Dotácia na vzdelávacie poukazy</t>
  </si>
  <si>
    <t>Dotácia pre MŠ - posledný ročník</t>
  </si>
  <si>
    <t>Dotácia ŠFRB</t>
  </si>
  <si>
    <t>Príspevky obcí na spoločný úrad</t>
  </si>
  <si>
    <t>Bežné príjmy spolu:</t>
  </si>
  <si>
    <t>Kapitálové príjmy:</t>
  </si>
  <si>
    <t>Príjem z predaja kapitálových aktív</t>
  </si>
  <si>
    <t>Príjem z predaja pozemkov</t>
  </si>
  <si>
    <t>Dotácie kapitálové</t>
  </si>
  <si>
    <t>Dom pre seniorov Námestovo</t>
  </si>
  <si>
    <t>Revitalizácia verejných priestranstiev - Nábrežie</t>
  </si>
  <si>
    <t>Rekonštrukcia verejného osvetlenia</t>
  </si>
  <si>
    <t>Kapitálové príjmy spolu</t>
  </si>
  <si>
    <t>Bežné výdavky:</t>
  </si>
  <si>
    <t>01.1.1.</t>
  </si>
  <si>
    <t>Výdavky MsÚ a MsZ</t>
  </si>
  <si>
    <t>Mzdy,platy a ost.osobné vyrovnania</t>
  </si>
  <si>
    <t>Poistné a príspevky do fondov</t>
  </si>
  <si>
    <t>Náhrada cestovných výdavkov</t>
  </si>
  <si>
    <t>Náhrada cestovných výdavkov - zahraničné</t>
  </si>
  <si>
    <t>Energie - elektrická, teplo</t>
  </si>
  <si>
    <t>Vodné a stočné</t>
  </si>
  <si>
    <t>Poštové a telekomunikačné služby</t>
  </si>
  <si>
    <t>Interierové vybavenie</t>
  </si>
  <si>
    <t>Výpočtová technika</t>
  </si>
  <si>
    <t>Telekomunikačná technika</t>
  </si>
  <si>
    <t>Prevádzkové stroje,prístroje,zariadenia,technika</t>
  </si>
  <si>
    <t>Všeobecný materiál</t>
  </si>
  <si>
    <t>Softvare a licencie</t>
  </si>
  <si>
    <t>Knihy, časopisy a noviny</t>
  </si>
  <si>
    <t>Reprezentačné</t>
  </si>
  <si>
    <t>Licencia - autorské práva</t>
  </si>
  <si>
    <t xml:space="preserve">Palivo,oleje,mazivá,špeciálne kvapaliny </t>
  </si>
  <si>
    <t>Servis,údržba,opravy a výdavky s tým spojené</t>
  </si>
  <si>
    <t>Poistenie (povinné+havarijné)</t>
  </si>
  <si>
    <t>Prepravné a prenájom vozidiel</t>
  </si>
  <si>
    <t xml:space="preserve">Karty,známky,poplatky </t>
  </si>
  <si>
    <t>Pracovný odev, obuv a pracovné pomôcky(vodič)</t>
  </si>
  <si>
    <t>Údržba interierového vybavenia-nábytku</t>
  </si>
  <si>
    <t>Údržba výpočtovej techniky vrátane softvéru</t>
  </si>
  <si>
    <t>Údržba telekomunikačnej techniky</t>
  </si>
  <si>
    <t>Údržba prevádzkových strojov,prístrojov a zariadení</t>
  </si>
  <si>
    <t>Údržba signálnobezpečnostnej techniky</t>
  </si>
  <si>
    <t>Údržba budov</t>
  </si>
  <si>
    <t>Nájomné (klub dôchodcov, pozemky LESY SR,SPF)</t>
  </si>
  <si>
    <t>Nájomné na program dražieb</t>
  </si>
  <si>
    <t>Školenia,kurzy,semináre</t>
  </si>
  <si>
    <t>Konkurzy a súťaže</t>
  </si>
  <si>
    <t>Propagácia a reklama,web.stránka</t>
  </si>
  <si>
    <t>Všeobecné služby</t>
  </si>
  <si>
    <t>Náhrady (preventívne prehliadky)</t>
  </si>
  <si>
    <t>Štúdie,expertízy,posudky</t>
  </si>
  <si>
    <t>Poplatky,odvody,dane,clá</t>
  </si>
  <si>
    <t>Stravovanie</t>
  </si>
  <si>
    <t>Poistné (majetok,poist. zodpovednosti)</t>
  </si>
  <si>
    <t>Prídel do sociálneho fondu</t>
  </si>
  <si>
    <t>Kolky</t>
  </si>
  <si>
    <t>Odmeny a príspevky (poslanci,komisie)</t>
  </si>
  <si>
    <t>Odmeny na základe dohôd o vykonaní práce</t>
  </si>
  <si>
    <t>Preddavky na daň z príjmu právnických osôb</t>
  </si>
  <si>
    <t>Dane a miestne poplatky</t>
  </si>
  <si>
    <t>Príspevok mesta na spoločný úrad</t>
  </si>
  <si>
    <t>Odchodné</t>
  </si>
  <si>
    <t>Náhrady príjmu za nemoc</t>
  </si>
  <si>
    <t>01.1.1</t>
  </si>
  <si>
    <t>Stavebný úrad</t>
  </si>
  <si>
    <t>610000</t>
  </si>
  <si>
    <t>Mzdy,platy a ost. osob. vyrovnania</t>
  </si>
  <si>
    <t>Ostatné výdavky na činnosť</t>
  </si>
  <si>
    <t>01.1.6.</t>
  </si>
  <si>
    <t>Obce</t>
  </si>
  <si>
    <r>
      <t>Špeciálne služby</t>
    </r>
    <r>
      <rPr>
        <sz val="8"/>
        <rFont val="Arial CE"/>
        <family val="0"/>
      </rPr>
      <t>(znalec.posudky)</t>
    </r>
  </si>
  <si>
    <t>63xxxx</t>
  </si>
  <si>
    <t>Evidencia obyvateľstva - dotácie</t>
  </si>
  <si>
    <t>01.1.2.</t>
  </si>
  <si>
    <t>Finančná a rozpočtová oblasť</t>
  </si>
  <si>
    <t>Auditorské služby</t>
  </si>
  <si>
    <t>Poplatky banke</t>
  </si>
  <si>
    <t>Daň zrážkou banka</t>
  </si>
  <si>
    <t>01.3.3.</t>
  </si>
  <si>
    <t>Matričný úrad</t>
  </si>
  <si>
    <t xml:space="preserve">Mzdy,platy a ost.osob.vyrovnania </t>
  </si>
  <si>
    <t>01.6.0.</t>
  </si>
  <si>
    <t>Voľby a sčítanie obyvateľov</t>
  </si>
  <si>
    <t>01.7.0.</t>
  </si>
  <si>
    <t>Transakcie verejného dlhu</t>
  </si>
  <si>
    <t>Úroky z úveru ZŠ Komenského</t>
  </si>
  <si>
    <t>Úroky z úveru ZŠ Brehy</t>
  </si>
  <si>
    <t>Úroky z úveru Dom seniorov</t>
  </si>
  <si>
    <t>Úroky z úveru Revitalizácia VP - Nábrežie Oravskej priehr.</t>
  </si>
  <si>
    <t>Úroky z úveru - 16 b.j. Komenského II. etapa</t>
  </si>
  <si>
    <t>03.1.0.</t>
  </si>
  <si>
    <t>Policajné služby</t>
  </si>
  <si>
    <t>Chránená dielňa</t>
  </si>
  <si>
    <t>03.2.0.</t>
  </si>
  <si>
    <t>Požiarna ochrana</t>
  </si>
  <si>
    <t>04.5.1.</t>
  </si>
  <si>
    <t>Cestná doprava</t>
  </si>
  <si>
    <t>ŠSÚ pre miestne komunikácie</t>
  </si>
  <si>
    <t>Transfer pre TS - dopravne značenie a údržba MK</t>
  </si>
  <si>
    <t>05.1.0.</t>
  </si>
  <si>
    <t>Nakladanie s odpadmi</t>
  </si>
  <si>
    <t>Triedenie odpadu-nákup vriec</t>
  </si>
  <si>
    <t>Monitorovacia správa na skládku odpadu a Zberný dvor</t>
  </si>
  <si>
    <t>Transfer TS - podpora a rozvoj separovaného zberu</t>
  </si>
  <si>
    <t>Transfer TS - čistenie MK,ver.priest.</t>
  </si>
  <si>
    <t>Transfer TS - služby za uloženie a likvidáciu odpadu</t>
  </si>
  <si>
    <t>05.6.0.</t>
  </si>
  <si>
    <t>Starostlivosť o životné prostredie</t>
  </si>
  <si>
    <t>Prenesený výkon životné prostredie</t>
  </si>
  <si>
    <t>06.1.0</t>
  </si>
  <si>
    <t>Štátny fond rozvoja bývania</t>
  </si>
  <si>
    <t>ŠFRB mzdy</t>
  </si>
  <si>
    <t>ŠFRB fondy</t>
  </si>
  <si>
    <t>Tovary a služby</t>
  </si>
  <si>
    <t>Tovary a služby správa bytov Bytovým podnikom</t>
  </si>
  <si>
    <t>06.2.0.</t>
  </si>
  <si>
    <t>Rozvoj obcí</t>
  </si>
  <si>
    <t>VPP mzdy</t>
  </si>
  <si>
    <t>VPP fondy</t>
  </si>
  <si>
    <t>VPP tovary a služby</t>
  </si>
  <si>
    <t>Právne služby</t>
  </si>
  <si>
    <t>Transfer TS - údržba verejnej zelene, detských ihrísk</t>
  </si>
  <si>
    <t>06.4.0.</t>
  </si>
  <si>
    <t>Verejné osvetlenie</t>
  </si>
  <si>
    <t>EE verejné osvetlenie</t>
  </si>
  <si>
    <t>Vodné, stočné námestie</t>
  </si>
  <si>
    <t>Monitorovacia správa na Verejné osvetlenie - EU</t>
  </si>
  <si>
    <t>Transfer TS - údržba verejného osvetlenia</t>
  </si>
  <si>
    <t>06.6.0.</t>
  </si>
  <si>
    <t>Bývanie a obč. vyb. inde neklasifikovaná</t>
  </si>
  <si>
    <t>Verejné WC el.energia</t>
  </si>
  <si>
    <t>Verejné WC vodné,stočné</t>
  </si>
  <si>
    <t>08.1.0.</t>
  </si>
  <si>
    <t>Rekreačné a športové služby</t>
  </si>
  <si>
    <t>Príspevok pre ALTIS</t>
  </si>
  <si>
    <t>Súťaže</t>
  </si>
  <si>
    <t>08.2.0.</t>
  </si>
  <si>
    <t>Kultúrne služby</t>
  </si>
  <si>
    <t>Príspevok vo výške inkasovaného nájmu</t>
  </si>
  <si>
    <t>Príspevok DKN</t>
  </si>
  <si>
    <t>Údržba budovy DKN</t>
  </si>
  <si>
    <t>08.3.0.</t>
  </si>
  <si>
    <t>Vysielacie vydavateľské služby</t>
  </si>
  <si>
    <t>Údržba miestneho rozhlasu</t>
  </si>
  <si>
    <t>08.4.0.</t>
  </si>
  <si>
    <t>Náboženské a iné spoločenské služby</t>
  </si>
  <si>
    <t>632xxx</t>
  </si>
  <si>
    <t>Cintorín elektrika, voda</t>
  </si>
  <si>
    <t>633xxx</t>
  </si>
  <si>
    <t>Kultúrne akcie mesta</t>
  </si>
  <si>
    <t>Členské ZMOS</t>
  </si>
  <si>
    <t>Členské ZMOBO</t>
  </si>
  <si>
    <t>Členské RVC Martin</t>
  </si>
  <si>
    <t>Členské agentúra SEVER</t>
  </si>
  <si>
    <t>Členské Združenie región Beskydy</t>
  </si>
  <si>
    <t>Členské komunálne asociácie</t>
  </si>
  <si>
    <t>09.1.1</t>
  </si>
  <si>
    <t>Školský úrad</t>
  </si>
  <si>
    <t>Mzdy,platy a ost. osobné vyrovnania</t>
  </si>
  <si>
    <t>09.1.1.</t>
  </si>
  <si>
    <t>Predškolská výchova - MŠ</t>
  </si>
  <si>
    <t>MŠ Komenského-rozšírenie triedy-oprava spodného podlažia</t>
  </si>
  <si>
    <t>Dotácia na výchovu a vzdelávanie MŠ posledný ročník</t>
  </si>
  <si>
    <t>09.1.2.</t>
  </si>
  <si>
    <t>Základné vzdelanie</t>
  </si>
  <si>
    <t>Dotácia na sociálne znevýhodn. -SZP (bez RK)</t>
  </si>
  <si>
    <t>Dotácia učebné pomôcky(bez RK)</t>
  </si>
  <si>
    <t>Dotácia dopravné(bez RK)</t>
  </si>
  <si>
    <t>Dotácia vzdelávacie poukazy(bez RK)</t>
  </si>
  <si>
    <t>Školský klub(bez RK)</t>
  </si>
  <si>
    <t>ZŠS pri ZŠ Komenského(bez RK)</t>
  </si>
  <si>
    <t>Dotácia na bežné výdavky (príjmy z prenájmu)(bez RK)</t>
  </si>
  <si>
    <t>Príspevok na plavecký výcvik(bez RK)</t>
  </si>
  <si>
    <t>Dotácia na projekt E-learning</t>
  </si>
  <si>
    <t>Monitorovacia správa -EU</t>
  </si>
  <si>
    <t>ZŠ Brehy -prenesené kompetencie (bez RK)</t>
  </si>
  <si>
    <t>Dotácia na sociálne znevýhodn. (SZP)(bez RK)</t>
  </si>
  <si>
    <t>Dotácia učebné pomôcky (bez RK)</t>
  </si>
  <si>
    <t>Dotácia vzdelávacie poukazy</t>
  </si>
  <si>
    <t>Školský klub</t>
  </si>
  <si>
    <t>ZŠS pri ZŠ Brehy</t>
  </si>
  <si>
    <t>Dotácia na bežné výdavky (príjmy z prenájmu) bez RK</t>
  </si>
  <si>
    <t>Príspevok na plavecký výcvik (bez RK)</t>
  </si>
  <si>
    <t>09.5.0.1.</t>
  </si>
  <si>
    <t>Základná umelecká škola</t>
  </si>
  <si>
    <t>Príspevok na činnosť ZUŠ Ignáca Kolčáka (bez RK)</t>
  </si>
  <si>
    <t>Transfer Súkromná ZUŠ Fernezová</t>
  </si>
  <si>
    <t>Transfer Súkromná ZUŠ Babuliaková</t>
  </si>
  <si>
    <t>ŠKD + Cirkevná ZŠ</t>
  </si>
  <si>
    <t>Cirkevná ZŠ sv. Gorazda-príspevok lyžiarsky výcvik</t>
  </si>
  <si>
    <t xml:space="preserve">Školský klub pri Cirkevnej základnej škole </t>
  </si>
  <si>
    <t>09.5.0.2.</t>
  </si>
  <si>
    <t>Centrum voľného času Maják (bez RK)</t>
  </si>
  <si>
    <t>Dotácia na činnosť</t>
  </si>
  <si>
    <t>Dotácia vo výške príjmov z nájmu</t>
  </si>
  <si>
    <t>10.</t>
  </si>
  <si>
    <t>Sociálne zabezpečenie</t>
  </si>
  <si>
    <t>10.2.0.2.</t>
  </si>
  <si>
    <t>Ďalšie soc.služby - opatrovateľská služba</t>
  </si>
  <si>
    <t>Mzdy,platy a ost.osobné vyrovania</t>
  </si>
  <si>
    <t>Domov seniorov - špeciálne služby-EU</t>
  </si>
  <si>
    <t>10.4.0.5.</t>
  </si>
  <si>
    <t>Rodinné prídavky - záškoláctvo</t>
  </si>
  <si>
    <t>Jednorázová dávka sociálnej pomoci</t>
  </si>
  <si>
    <t>10.4.0.4.</t>
  </si>
  <si>
    <t>Príspevky neštátnym subjektom - rodina a deti</t>
  </si>
  <si>
    <t>10.7.0.</t>
  </si>
  <si>
    <t>Sociálna pomoc občanom v hmotnej a soc. núdzi</t>
  </si>
  <si>
    <t>Útulok pre bezdomovcov</t>
  </si>
  <si>
    <t>Prepravné - potravinová pomoc z Potravinovej banky</t>
  </si>
  <si>
    <t>Pochovávanie na trovy obce</t>
  </si>
  <si>
    <t>Strava pre deti v hmotnej núdzi  - SŠI - stravné</t>
  </si>
  <si>
    <t>Stravovanie deti v hmotnej núdzi ZŠ Komenského-stravné</t>
  </si>
  <si>
    <t>Stravovanie deti v hmotnej núdzi ZŠ Brehy -stravné</t>
  </si>
  <si>
    <t>MŠ učebné pomôcky</t>
  </si>
  <si>
    <t>Cirkevná charita - sociálne služby</t>
  </si>
  <si>
    <t>SŠI - učebné pomôcky</t>
  </si>
  <si>
    <t>Bežné výdavky spolu:</t>
  </si>
  <si>
    <t>Kapitálové výdavky:</t>
  </si>
  <si>
    <t>Výdavky Mestského úradu</t>
  </si>
  <si>
    <t>Nákup pozemkov - pod nový cintorín, resp. úprava cintorína</t>
  </si>
  <si>
    <t>Nákup pozemkov  Čerchle</t>
  </si>
  <si>
    <t>Kamerový systém pri Základnej škole Brehy</t>
  </si>
  <si>
    <t>04.5.1</t>
  </si>
  <si>
    <t>Doprava</t>
  </si>
  <si>
    <t>Ulica v Zubrohlave - štrkovanie</t>
  </si>
  <si>
    <t>Ulica Lesná - štrkovanie</t>
  </si>
  <si>
    <t>717001</t>
  </si>
  <si>
    <t>Ulica Lesná-projekt a geologický prieskum</t>
  </si>
  <si>
    <t>05.1.0</t>
  </si>
  <si>
    <t>Odpady TS</t>
  </si>
  <si>
    <t xml:space="preserve">Zberný dvor </t>
  </si>
  <si>
    <t>Stavebno technický dozor - Dom seniorov</t>
  </si>
  <si>
    <t>Predškolská výchova</t>
  </si>
  <si>
    <t>Kapitálové výdavky spolu</t>
  </si>
  <si>
    <t>Plnenie rozpočtového hospodárenia:</t>
  </si>
  <si>
    <t>Príjmy bežného rozpočtu:</t>
  </si>
  <si>
    <t>Príjmy kapitálového rozpočtu:</t>
  </si>
  <si>
    <t>Výdavky bežného rozpočtu:</t>
  </si>
  <si>
    <t>Výdavky kapitálového rozpočtu:</t>
  </si>
  <si>
    <t>Výsledok rozpočtového hospodárenia</t>
  </si>
  <si>
    <t>Finančné operácie príjmové:</t>
  </si>
  <si>
    <t>Zostatok prostriedkov z predchádzajúcich rokov</t>
  </si>
  <si>
    <t>Prevod z rezervného fondu</t>
  </si>
  <si>
    <t>Prevod z fondu rozvoja bývania</t>
  </si>
  <si>
    <t>Splátky sociálnych pôžičiek</t>
  </si>
  <si>
    <t>Úver Dom seniorov</t>
  </si>
  <si>
    <t>Úver Revitalizácia verejných priestranstiev - nábrežie</t>
  </si>
  <si>
    <t>Finančné operácie príjmové spolu</t>
  </si>
  <si>
    <t>Finančné operácie výdavkové:</t>
  </si>
  <si>
    <t>Splácanie pôžičky za osobné motor.vozidlo pre MsÚ</t>
  </si>
  <si>
    <t>Splácanie úveru Dom seniorov</t>
  </si>
  <si>
    <t>Splácanie úveru Revitalizácia ver. priest. - nábrežie</t>
  </si>
  <si>
    <t>Splácanie úveru - 16 b.j. Komenského II. etapa</t>
  </si>
  <si>
    <t>Finančné operácie výdavkové spolu</t>
  </si>
  <si>
    <t>Rekapitulácia:</t>
  </si>
  <si>
    <t>Bežné príjmy</t>
  </si>
  <si>
    <t>Kapitálové príjmy</t>
  </si>
  <si>
    <t>Finančné operácie príjmové</t>
  </si>
  <si>
    <t>Rozpočtové príjmy spolu</t>
  </si>
  <si>
    <t>Bežné výdavky</t>
  </si>
  <si>
    <t>Kapitálové výdavky</t>
  </si>
  <si>
    <t>Finančné operácie výdavkové</t>
  </si>
  <si>
    <t>Rozpočtové výdavky spolu</t>
  </si>
  <si>
    <t>Hospodárenie celkom</t>
  </si>
  <si>
    <t>Dotácia - eurofondy - ZŠ Brehy</t>
  </si>
  <si>
    <t>Osobné motorové vozidlo pre MsP</t>
  </si>
  <si>
    <t>Energetický certifikát</t>
  </si>
  <si>
    <t>Energetický certifikát MŠ Veterná a Bernolákova</t>
  </si>
  <si>
    <t>Geometrické plány</t>
  </si>
  <si>
    <t>Projekty na byty</t>
  </si>
  <si>
    <t>Projekt prístavby DKN</t>
  </si>
  <si>
    <t>MŠ Veterná-rekonštrukcia dlažby pergoly</t>
  </si>
  <si>
    <t>Rekonštrukcia nádvoria ZŠ Komenského+CVČ - vyasfaltovanie</t>
  </si>
  <si>
    <t>Ulica Mlynská - rekonštrukcia nad oporným múrom</t>
  </si>
  <si>
    <t xml:space="preserve">Ulica Poľanová - asfaltovanie </t>
  </si>
  <si>
    <t>Obstaranie územného plánu</t>
  </si>
  <si>
    <t>Ulica Borinová,Šipová, Mlynská,Kvetná,Zubrohlava,Lesná-asfaltová úprava</t>
  </si>
  <si>
    <t>212xxx</t>
  </si>
  <si>
    <t>Príspevok z audiovizuálneho fondu pre DKN na digitalizáciu kina</t>
  </si>
  <si>
    <t>Geológia Vojenské</t>
  </si>
  <si>
    <t>09.1.2.1.</t>
  </si>
  <si>
    <t>Cirkevná základná škola</t>
  </si>
  <si>
    <t>Príspevok na lyžiarsky výcvik</t>
  </si>
  <si>
    <t>Príspevok na plavecký výcvik</t>
  </si>
  <si>
    <t>01.1.1.6.</t>
  </si>
  <si>
    <t>Kúpa pozemkov - IBV Čerchle</t>
  </si>
  <si>
    <t>Rozšírenie cesty a parkovacích miest na ulici Slnečná</t>
  </si>
  <si>
    <t>7xxxxx</t>
  </si>
  <si>
    <t>Digitalizácia kina</t>
  </si>
  <si>
    <t>Dotácia na spracovanie územnoplánovacej dokumentácie</t>
  </si>
  <si>
    <t>Súdne poplatky pri súdnom spore Stavebný podnik, s.r.o.</t>
  </si>
  <si>
    <t>Právne služby pri súdnom spore so Stavebným podnikom, s.r.o.</t>
  </si>
  <si>
    <t>Príspevok TS - oprava odtokového žľabu na námestí</t>
  </si>
  <si>
    <t>Príspevok TS - oprava schodov pri DKN a katolíckom dome</t>
  </si>
  <si>
    <r>
      <t xml:space="preserve">Príspevok TS - na vyštrkovanie a úpravu plochy Nábrežie </t>
    </r>
    <r>
      <rPr>
        <sz val="8"/>
        <rFont val="Arial CE"/>
        <family val="0"/>
      </rPr>
      <t>(pre kolotoče)</t>
    </r>
  </si>
  <si>
    <t>Príspevok TS - na zhotovenie 3 ks informač.tabúľ(3x2,4m),práce,materiál</t>
  </si>
  <si>
    <t>Príspevok TS - odvodnenie parkoviska pri SAD</t>
  </si>
  <si>
    <t>Príspevok TS - palisády na ul. ČK (za OD Janckulík)</t>
  </si>
  <si>
    <t>Pripokládka kábla ulica Šipová na VO a mestský rozhlas</t>
  </si>
  <si>
    <t>Vyhlásenie na úradnej tabuli:</t>
  </si>
  <si>
    <t>Parkovací automat na Námestí Antona Bernoláka</t>
  </si>
  <si>
    <t>Príspevok TS - predĺženie kanála pri ČSOB</t>
  </si>
  <si>
    <t>Príspevok TS - údržba mini ihriska pri ZŠ Komenského</t>
  </si>
  <si>
    <t>717xxx</t>
  </si>
  <si>
    <t>Karanténna stanica pre psov</t>
  </si>
  <si>
    <t>717002</t>
  </si>
  <si>
    <t>Ulica Mlynská a Sladkovičova - rekonštrukcia</t>
  </si>
  <si>
    <t>Údržba budov - klimatizácia server</t>
  </si>
  <si>
    <t>MŠ Komenského – zriadenie novej triedy</t>
  </si>
  <si>
    <t xml:space="preserve">Statické zastabilizovanie priečok a rekonštrukcia soc. zariadenia CVČ </t>
  </si>
  <si>
    <t>Príspevok TS - na výmenu okien na MsÚ</t>
  </si>
  <si>
    <t>Príspevok TS - na opravu ihriska pri Saleziánoch</t>
  </si>
  <si>
    <t>Príspevok TS - na výmenu okien na budove jedálne ZŠ Komenského</t>
  </si>
  <si>
    <t>Ulica Borinová, Šipová, Mlynská - asfaltová úprava-navýšenie sumy</t>
  </si>
  <si>
    <t>Dotácia pre Dom Charitas - denný stacionár</t>
  </si>
  <si>
    <t>Dotácia pre nocľaháreň</t>
  </si>
  <si>
    <t>231xxx</t>
  </si>
  <si>
    <t>Príjem z predaja bytu na ul. Bernolákova</t>
  </si>
  <si>
    <t>Monitorovacie správy - Revitalizácia verej.priestr.-Nábrežie</t>
  </si>
  <si>
    <t>Príspevok TS - vymaľovanie kríža na cintoríne</t>
  </si>
  <si>
    <t>6xxxxx</t>
  </si>
  <si>
    <t>Zúčtovanie nákladov z dotácie pre nocľaháreň</t>
  </si>
  <si>
    <t>MŠ Veterná - asfaltovanie okolo pieskovísk a ich rekonštr.</t>
  </si>
  <si>
    <t>ROZPOčET 2013</t>
  </si>
  <si>
    <t>Pokuty, penále a iné sankcie za porušenie predpisov</t>
  </si>
  <si>
    <t>Reprezentačné výdavky</t>
  </si>
  <si>
    <t>Bežné transfery</t>
  </si>
  <si>
    <t>Členské príspevky</t>
  </si>
  <si>
    <t>Dotácie spolu</t>
  </si>
  <si>
    <t>údržba, oprava, monitorov. správy za rok spolu</t>
  </si>
  <si>
    <t>Údržba Domu smútku</t>
  </si>
  <si>
    <t>Oprava, údržba MŠ za min. rok</t>
  </si>
  <si>
    <t>Ostatné dotácie min.rok</t>
  </si>
  <si>
    <t>Osvetlenie ulica Poľanová - realizácia, projekt;</t>
  </si>
  <si>
    <t>MŠ Veterná - modernizácia</t>
  </si>
  <si>
    <t>Základné školstvo - kapit.výdavky min.roky</t>
  </si>
  <si>
    <t>Plnenie poisťovne</t>
  </si>
  <si>
    <t>Dotácia na voľby+referendum</t>
  </si>
  <si>
    <t>Dotácia na bežné výdavky mesta</t>
  </si>
  <si>
    <t>Ostatné dotácie (sčítanie obyv., chránenú dielňu, eurofondy, odchodné..)</t>
  </si>
  <si>
    <t>Úroky za celý rok spolu (okrem Komenského II.etapa)</t>
  </si>
  <si>
    <t>Transfer TS - splácanie odkupu skládky TKO</t>
  </si>
  <si>
    <t>Údržba verejného osvetlenia</t>
  </si>
  <si>
    <t>Monitorovacia správa pre MŠ Bernolákova a Veterná</t>
  </si>
  <si>
    <t>Bežný transfer - Rodinné centrum Drobček</t>
  </si>
  <si>
    <t>711xxx</t>
  </si>
  <si>
    <t>Nákup pozemkov</t>
  </si>
  <si>
    <t>Rozšírenie monitorovacieho kamerového systému</t>
  </si>
  <si>
    <t>Uzatvorenie skládky TKO</t>
  </si>
  <si>
    <t>Územný plán Mesta Námestovo</t>
  </si>
  <si>
    <t>MŠ Bernolákova</t>
  </si>
  <si>
    <t xml:space="preserve">Bankové úvery </t>
  </si>
  <si>
    <t xml:space="preserve">Splácanie úverov         </t>
  </si>
  <si>
    <t>Mzdy, platy a ostatné osobné vyrovnania</t>
  </si>
  <si>
    <t>61xxxx</t>
  </si>
  <si>
    <t>62xxxx</t>
  </si>
  <si>
    <t>z toho výdavky na činnosť MsP spolu</t>
  </si>
  <si>
    <t>Transfer KVAPKA - mesto bez odpadkov</t>
  </si>
  <si>
    <t>65xxxx</t>
  </si>
  <si>
    <t>Splácanie úrokov</t>
  </si>
  <si>
    <t>Pokuty a penále - sankčné úroky zo súd.sporu so Staveb.podnikom</t>
  </si>
  <si>
    <t>64xxxx</t>
  </si>
  <si>
    <t xml:space="preserve">Opatrovateľská služba </t>
  </si>
  <si>
    <t>Príspevok pre Centrum sociálnych služieb</t>
  </si>
  <si>
    <t>odvody</t>
  </si>
  <si>
    <t>Daň z príjmu - z predaja majetku</t>
  </si>
  <si>
    <t>súdne poplatky pri súdnom spore pozemok MŠ Bernolákova</t>
  </si>
  <si>
    <t xml:space="preserve">Pripravované kapitálové výdavky </t>
  </si>
  <si>
    <t>Príspevok na údržbu ihriska (na piesok)</t>
  </si>
  <si>
    <t>312xxx</t>
  </si>
  <si>
    <t>Dotácie a transfery spolu</t>
  </si>
  <si>
    <t xml:space="preserve">Dotácia na odchodné </t>
  </si>
  <si>
    <t xml:space="preserve">Ďalšie soc.služby - rodina a deti </t>
  </si>
  <si>
    <t>Dom seniorov - EU fondy</t>
  </si>
  <si>
    <t>Dom seniorov - vlastné (5% spoluúčasť, plyn, terénne úpravy)</t>
  </si>
  <si>
    <t>Za komunálny odpad (platby od občanov NO)</t>
  </si>
  <si>
    <t>Za uloženie odpadu (platby od TS)</t>
  </si>
  <si>
    <t>Nájom priestorov školy</t>
  </si>
  <si>
    <t>ZŠ Komenského - presené kompetencie(bez RK)</t>
  </si>
  <si>
    <t>Mestský športový klub Námestovo</t>
  </si>
  <si>
    <t>Telovýchovná jednota Oravan Námestovo</t>
  </si>
  <si>
    <t>Klub Biela Orava</t>
  </si>
  <si>
    <t>Yacht Club H2OCentrum Námestovo</t>
  </si>
  <si>
    <t>Námestovský klub slovenských turistov</t>
  </si>
  <si>
    <t>Transfery pre športové organizácie, z toho:</t>
  </si>
  <si>
    <t xml:space="preserve"> </t>
  </si>
  <si>
    <t>Dotácia pre CVČ mimo Námestova</t>
  </si>
  <si>
    <t>Pozemkové úpravy Vojenské</t>
  </si>
  <si>
    <t>Ulica Cyrila a Metóda + Mieru (po kostol) - rekonštrukcia</t>
  </si>
  <si>
    <t>Ulica Ružová a Slanická - rekonštrukcia</t>
  </si>
  <si>
    <t>Výťah v budove Mestského úradu</t>
  </si>
  <si>
    <t>Projekt na cykloturistický chodník</t>
  </si>
  <si>
    <t>RO C.1-24.4.2013</t>
  </si>
  <si>
    <t>Z vkladov</t>
  </si>
  <si>
    <t>Príspevok pre TS - na kamerový systém pre psí útulok</t>
  </si>
  <si>
    <t>Príspevok TS - oprava chodníka na ul. Komenského</t>
  </si>
  <si>
    <t>Transfer TS - kamerový systém pre Zberný dvor</t>
  </si>
  <si>
    <t>Splašková kanalizácia Okružná - stavebné povolenie</t>
  </si>
  <si>
    <t>Projekty na kanalizáciu a vodu ul. Brezová v dĺžke 101 m</t>
  </si>
  <si>
    <t>Verejné osvetlenie Brehy</t>
  </si>
  <si>
    <t>Dom kultúry - rekonštrukcia strechy</t>
  </si>
  <si>
    <t>Predkladá Emília Nováková, vedúca finančného oddelenia</t>
  </si>
  <si>
    <t>Vyvesené dňa 05.04.2013</t>
  </si>
  <si>
    <t>Schválené v MsZ: ...................................</t>
  </si>
  <si>
    <t>Ing. Ján Kadera</t>
  </si>
  <si>
    <t>primátor</t>
  </si>
  <si>
    <t>Špeciálne stroje a prístroje</t>
  </si>
  <si>
    <t>Kamerový systém na zrekonštruované Nábrežie Or. Priehrady</t>
  </si>
  <si>
    <t>Splášková kanalizácia Okružná - stavebné povolenie</t>
  </si>
  <si>
    <t>Projekty na kanalizáciu a vodu ul. Brezová v dĺžke 101m</t>
  </si>
  <si>
    <t>Dom kultúry - oprava strechy</t>
  </si>
  <si>
    <t>Bankové úvery - Dom seniorov</t>
  </si>
  <si>
    <t>Splácanie úveru - Dom seniorov</t>
  </si>
  <si>
    <t>primátor mesta</t>
  </si>
  <si>
    <t>Dotácia z MD V a RR SR-na opravu ciest</t>
  </si>
  <si>
    <t>Oprava ihriska pri Saleziánoch</t>
  </si>
  <si>
    <t>Rozpočet Mesta Námestovo na rok 2013 - rozpočtové opatrenie č. 1/2013</t>
  </si>
  <si>
    <t>Oprava ul. pri tlačiarni Kubík po križovatku s Kliňanskou cestou</t>
  </si>
  <si>
    <t>Projekty na kanalizáciu a vodu ul. Strojárenská v dĺžke 62m</t>
  </si>
  <si>
    <t>Projekt na prekládku vysok.napätia na celom sídlisku Čerchle</t>
  </si>
  <si>
    <t>Skate park - dobudovanie</t>
  </si>
  <si>
    <t>RO C.2-22.5.2013</t>
  </si>
  <si>
    <t>Rozpočet Mesta Námestovo - rozpočtové opatrenie č. 2/2013</t>
  </si>
  <si>
    <t>Rekonštrukcia plota pri cintoríne</t>
  </si>
  <si>
    <t>Schválené v MsZ 29.5.2013</t>
  </si>
  <si>
    <t>RO č.3-26.6.</t>
  </si>
  <si>
    <t>ZMENA</t>
  </si>
  <si>
    <t>Odvody</t>
  </si>
  <si>
    <t>Príspevok TS - oprava lavičiek v meste a odstrán.bariéry pri vstupe do DKN</t>
  </si>
  <si>
    <t>Príspevok TS - oprava schodov ul. Severná</t>
  </si>
  <si>
    <t>Príspevok TS - odvodnenie cesty na ul. Severná - ku záhradkám</t>
  </si>
  <si>
    <t>Schválené v MsZ, dňa 26.06.2013</t>
  </si>
  <si>
    <t>Rozpočet Mesta Námestovo - rozpočtové opatrenie č. 3/2013</t>
  </si>
  <si>
    <t>Transfer príspevkovej organiz. DKN na digitalizáciu kina</t>
  </si>
</sst>
</file>

<file path=xl/styles.xml><?xml version="1.0" encoding="utf-8"?>
<styleSheet xmlns="http://schemas.openxmlformats.org/spreadsheetml/2006/main">
  <numFmts count="13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Áno&quot;;&quot;Áno&quot;;&quot;Nie&quot;"/>
    <numFmt numFmtId="165" formatCode="&quot;Pravda&quot;;&quot;Pravda&quot;;&quot;Nepravda&quot;"/>
    <numFmt numFmtId="166" formatCode="&quot;Zapnuté&quot;;&quot;Zapnuté&quot;;&quot;Vypnuté&quot;"/>
    <numFmt numFmtId="167" formatCode="\P\r\a\vd\a;&quot;Pravda&quot;;&quot;Nepravda&quot;"/>
    <numFmt numFmtId="168" formatCode="[$€-2]\ #\ ##,000_);[Red]\([$¥€-2]\ #\ ##,000\)"/>
  </numFmts>
  <fonts count="56">
    <font>
      <sz val="10"/>
      <name val="Arial"/>
      <family val="0"/>
    </font>
    <font>
      <b/>
      <sz val="14"/>
      <name val="Arial CE"/>
      <family val="2"/>
    </font>
    <font>
      <sz val="10"/>
      <name val="Arial CE"/>
      <family val="0"/>
    </font>
    <font>
      <b/>
      <sz val="10"/>
      <name val="Arial CE"/>
      <family val="0"/>
    </font>
    <font>
      <b/>
      <sz val="12"/>
      <name val="Arial CE"/>
      <family val="2"/>
    </font>
    <font>
      <b/>
      <sz val="12"/>
      <name val="Arial"/>
      <family val="2"/>
    </font>
    <font>
      <sz val="8"/>
      <name val="Arial CE"/>
      <family val="0"/>
    </font>
    <font>
      <sz val="12"/>
      <name val="Arial CE"/>
      <family val="2"/>
    </font>
    <font>
      <sz val="14"/>
      <name val="Arial CE"/>
      <family val="2"/>
    </font>
    <font>
      <sz val="11"/>
      <name val="Arial CE"/>
      <family val="0"/>
    </font>
    <font>
      <b/>
      <sz val="11"/>
      <name val="Arial CE"/>
      <family val="0"/>
    </font>
    <font>
      <b/>
      <sz val="10"/>
      <name val="Arial"/>
      <family val="2"/>
    </font>
    <font>
      <b/>
      <u val="single"/>
      <sz val="12"/>
      <name val="Arial CE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0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4" borderId="8" applyNumberFormat="0" applyAlignment="0" applyProtection="0"/>
    <xf numFmtId="0" fontId="52" fillId="25" borderId="8" applyNumberFormat="0" applyAlignment="0" applyProtection="0"/>
    <xf numFmtId="0" fontId="53" fillId="25" borderId="9" applyNumberFormat="0" applyAlignment="0" applyProtection="0"/>
    <xf numFmtId="0" fontId="54" fillId="0" borderId="0" applyNumberFormat="0" applyFill="0" applyBorder="0" applyAlignment="0" applyProtection="0"/>
    <xf numFmtId="0" fontId="55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1" fillId="16" borderId="0" xfId="0" applyFont="1" applyFill="1" applyAlignment="1">
      <alignment/>
    </xf>
    <xf numFmtId="0" fontId="2" fillId="16" borderId="0" xfId="0" applyFont="1" applyFill="1" applyAlignment="1">
      <alignment/>
    </xf>
    <xf numFmtId="0" fontId="3" fillId="16" borderId="0" xfId="0" applyFont="1" applyFill="1" applyAlignment="1">
      <alignment/>
    </xf>
    <xf numFmtId="0" fontId="0" fillId="16" borderId="0" xfId="0" applyFont="1" applyFill="1" applyAlignment="1">
      <alignment/>
    </xf>
    <xf numFmtId="0" fontId="0" fillId="16" borderId="0" xfId="0" applyFill="1" applyAlignment="1">
      <alignment/>
    </xf>
    <xf numFmtId="0" fontId="4" fillId="16" borderId="0" xfId="0" applyFont="1" applyFill="1" applyAlignment="1">
      <alignment horizontal="right"/>
    </xf>
    <xf numFmtId="0" fontId="4" fillId="16" borderId="0" xfId="0" applyFont="1" applyFill="1" applyAlignment="1">
      <alignment/>
    </xf>
    <xf numFmtId="0" fontId="2" fillId="16" borderId="0" xfId="0" applyFont="1" applyFill="1" applyAlignment="1">
      <alignment horizontal="right"/>
    </xf>
    <xf numFmtId="0" fontId="0" fillId="16" borderId="0" xfId="0" applyFill="1" applyAlignment="1">
      <alignment horizontal="right"/>
    </xf>
    <xf numFmtId="0" fontId="7" fillId="16" borderId="0" xfId="0" applyFont="1" applyFill="1" applyAlignment="1">
      <alignment horizontal="right"/>
    </xf>
    <xf numFmtId="0" fontId="8" fillId="16" borderId="0" xfId="0" applyFont="1" applyFill="1" applyAlignment="1">
      <alignment/>
    </xf>
    <xf numFmtId="0" fontId="2" fillId="16" borderId="0" xfId="0" applyFont="1" applyFill="1" applyAlignment="1">
      <alignment horizontal="right"/>
    </xf>
    <xf numFmtId="0" fontId="2" fillId="16" borderId="0" xfId="0" applyFont="1" applyFill="1" applyAlignment="1">
      <alignment/>
    </xf>
    <xf numFmtId="49" fontId="4" fillId="16" borderId="0" xfId="0" applyNumberFormat="1" applyFont="1" applyFill="1" applyAlignment="1">
      <alignment horizontal="right"/>
    </xf>
    <xf numFmtId="0" fontId="4" fillId="16" borderId="0" xfId="0" applyFont="1" applyFill="1" applyAlignment="1">
      <alignment/>
    </xf>
    <xf numFmtId="49" fontId="2" fillId="16" borderId="0" xfId="0" applyNumberFormat="1" applyFont="1" applyFill="1" applyAlignment="1">
      <alignment horizontal="right"/>
    </xf>
    <xf numFmtId="0" fontId="4" fillId="16" borderId="0" xfId="0" applyFont="1" applyFill="1" applyAlignment="1">
      <alignment horizontal="right"/>
    </xf>
    <xf numFmtId="14" fontId="4" fillId="16" borderId="0" xfId="0" applyNumberFormat="1" applyFont="1" applyFill="1" applyAlignment="1">
      <alignment horizontal="right"/>
    </xf>
    <xf numFmtId="14" fontId="2" fillId="16" borderId="0" xfId="0" applyNumberFormat="1" applyFont="1" applyFill="1" applyAlignment="1">
      <alignment horizontal="right"/>
    </xf>
    <xf numFmtId="14" fontId="3" fillId="16" borderId="0" xfId="0" applyNumberFormat="1" applyFont="1" applyFill="1" applyAlignment="1">
      <alignment horizontal="right"/>
    </xf>
    <xf numFmtId="49" fontId="4" fillId="16" borderId="0" xfId="0" applyNumberFormat="1" applyFont="1" applyFill="1" applyAlignment="1" applyProtection="1">
      <alignment horizontal="right"/>
      <protection/>
    </xf>
    <xf numFmtId="0" fontId="9" fillId="16" borderId="0" xfId="0" applyFont="1" applyFill="1" applyAlignment="1">
      <alignment horizontal="right"/>
    </xf>
    <xf numFmtId="0" fontId="9" fillId="16" borderId="0" xfId="0" applyFont="1" applyFill="1" applyAlignment="1">
      <alignment/>
    </xf>
    <xf numFmtId="49" fontId="4" fillId="16" borderId="0" xfId="0" applyNumberFormat="1" applyFont="1" applyFill="1" applyAlignment="1" applyProtection="1">
      <alignment horizontal="right"/>
      <protection locked="0"/>
    </xf>
    <xf numFmtId="0" fontId="2" fillId="16" borderId="0" xfId="0" applyNumberFormat="1" applyFont="1" applyFill="1" applyAlignment="1">
      <alignment horizontal="right"/>
    </xf>
    <xf numFmtId="0" fontId="5" fillId="16" borderId="0" xfId="0" applyFont="1" applyFill="1" applyAlignment="1">
      <alignment horizontal="right"/>
    </xf>
    <xf numFmtId="0" fontId="5" fillId="16" borderId="0" xfId="0" applyFont="1" applyFill="1" applyAlignment="1">
      <alignment/>
    </xf>
    <xf numFmtId="0" fontId="10" fillId="16" borderId="0" xfId="0" applyFont="1" applyFill="1" applyAlignment="1">
      <alignment horizontal="right"/>
    </xf>
    <xf numFmtId="0" fontId="3" fillId="16" borderId="0" xfId="0" applyFont="1" applyFill="1" applyAlignment="1">
      <alignment horizontal="right"/>
    </xf>
    <xf numFmtId="0" fontId="3" fillId="16" borderId="0" xfId="0" applyFont="1" applyFill="1" applyAlignment="1">
      <alignment/>
    </xf>
    <xf numFmtId="0" fontId="3" fillId="16" borderId="0" xfId="0" applyFont="1" applyFill="1" applyAlignment="1">
      <alignment horizontal="right"/>
    </xf>
    <xf numFmtId="0" fontId="1" fillId="7" borderId="0" xfId="0" applyFont="1" applyFill="1" applyAlignment="1">
      <alignment/>
    </xf>
    <xf numFmtId="0" fontId="0" fillId="7" borderId="0" xfId="0" applyFill="1" applyAlignment="1">
      <alignment/>
    </xf>
    <xf numFmtId="0" fontId="2" fillId="7" borderId="0" xfId="0" applyFont="1" applyFill="1" applyAlignment="1">
      <alignment/>
    </xf>
    <xf numFmtId="0" fontId="3" fillId="7" borderId="0" xfId="0" applyFont="1" applyFill="1" applyAlignment="1">
      <alignment/>
    </xf>
    <xf numFmtId="0" fontId="4" fillId="7" borderId="0" xfId="0" applyFont="1" applyFill="1" applyAlignment="1">
      <alignment horizontal="right"/>
    </xf>
    <xf numFmtId="0" fontId="4" fillId="7" borderId="0" xfId="0" applyFont="1" applyFill="1" applyAlignment="1">
      <alignment/>
    </xf>
    <xf numFmtId="0" fontId="0" fillId="7" borderId="0" xfId="0" applyFill="1" applyAlignment="1">
      <alignment horizontal="right"/>
    </xf>
    <xf numFmtId="0" fontId="4" fillId="7" borderId="0" xfId="0" applyFont="1" applyFill="1" applyAlignment="1">
      <alignment horizontal="right"/>
    </xf>
    <xf numFmtId="0" fontId="4" fillId="7" borderId="0" xfId="0" applyFont="1" applyFill="1" applyAlignment="1">
      <alignment/>
    </xf>
    <xf numFmtId="0" fontId="2" fillId="7" borderId="0" xfId="0" applyFont="1" applyFill="1" applyAlignment="1">
      <alignment horizontal="right"/>
    </xf>
    <xf numFmtId="0" fontId="2" fillId="7" borderId="0" xfId="0" applyFont="1" applyFill="1" applyAlignment="1">
      <alignment/>
    </xf>
    <xf numFmtId="0" fontId="7" fillId="7" borderId="0" xfId="0" applyFont="1" applyFill="1" applyAlignment="1">
      <alignment horizontal="right"/>
    </xf>
    <xf numFmtId="0" fontId="12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7" borderId="0" xfId="0" applyFont="1" applyFill="1" applyAlignment="1">
      <alignment horizontal="right"/>
    </xf>
    <xf numFmtId="0" fontId="4" fillId="3" borderId="0" xfId="0" applyFont="1" applyFill="1" applyAlignment="1">
      <alignment horizontal="left"/>
    </xf>
    <xf numFmtId="0" fontId="2" fillId="3" borderId="0" xfId="0" applyFont="1" applyFill="1" applyAlignment="1">
      <alignment/>
    </xf>
    <xf numFmtId="0" fontId="2" fillId="3" borderId="0" xfId="0" applyFont="1" applyFill="1" applyAlignment="1">
      <alignment horizontal="right"/>
    </xf>
    <xf numFmtId="0" fontId="2" fillId="3" borderId="0" xfId="0" applyFont="1" applyFill="1" applyAlignment="1">
      <alignment horizontal="right"/>
    </xf>
    <xf numFmtId="0" fontId="2" fillId="3" borderId="0" xfId="0" applyFont="1" applyFill="1" applyAlignment="1">
      <alignment/>
    </xf>
    <xf numFmtId="0" fontId="4" fillId="3" borderId="0" xfId="0" applyFont="1" applyFill="1" applyAlignment="1">
      <alignment/>
    </xf>
    <xf numFmtId="0" fontId="4" fillId="3" borderId="0" xfId="0" applyFont="1" applyFill="1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1" fillId="7" borderId="0" xfId="0" applyFont="1" applyFill="1" applyAlignment="1">
      <alignment/>
    </xf>
    <xf numFmtId="0" fontId="5" fillId="7" borderId="0" xfId="0" applyFont="1" applyFill="1" applyAlignment="1">
      <alignment horizontal="right"/>
    </xf>
    <xf numFmtId="0" fontId="4" fillId="7" borderId="0" xfId="0" applyNumberFormat="1" applyFont="1" applyFill="1" applyAlignment="1">
      <alignment horizontal="right"/>
    </xf>
    <xf numFmtId="0" fontId="7" fillId="7" borderId="0" xfId="0" applyNumberFormat="1" applyFont="1" applyFill="1" applyAlignment="1">
      <alignment horizontal="right"/>
    </xf>
    <xf numFmtId="0" fontId="7" fillId="7" borderId="0" xfId="0" applyFont="1" applyFill="1" applyAlignment="1">
      <alignment/>
    </xf>
    <xf numFmtId="49" fontId="4" fillId="7" borderId="0" xfId="0" applyNumberFormat="1" applyFont="1" applyFill="1" applyAlignment="1">
      <alignment horizontal="right"/>
    </xf>
    <xf numFmtId="49" fontId="2" fillId="7" borderId="0" xfId="0" applyNumberFormat="1" applyFont="1" applyFill="1" applyAlignment="1">
      <alignment horizontal="right"/>
    </xf>
    <xf numFmtId="0" fontId="0" fillId="7" borderId="0" xfId="0" applyFont="1" applyFill="1" applyAlignment="1">
      <alignment/>
    </xf>
    <xf numFmtId="0" fontId="3" fillId="7" borderId="0" xfId="0" applyFont="1" applyFill="1" applyAlignment="1">
      <alignment horizontal="right"/>
    </xf>
    <xf numFmtId="0" fontId="13" fillId="0" borderId="0" xfId="0" applyFont="1" applyAlignment="1">
      <alignment/>
    </xf>
    <xf numFmtId="0" fontId="0" fillId="7" borderId="0" xfId="0" applyNumberFormat="1" applyFont="1" applyFill="1" applyAlignment="1">
      <alignment horizontal="right"/>
    </xf>
    <xf numFmtId="49" fontId="0" fillId="7" borderId="0" xfId="0" applyNumberFormat="1" applyFont="1" applyFill="1" applyAlignment="1">
      <alignment horizontal="right"/>
    </xf>
    <xf numFmtId="0" fontId="0" fillId="7" borderId="0" xfId="0" applyFont="1" applyFill="1" applyAlignment="1">
      <alignment horizontal="right"/>
    </xf>
    <xf numFmtId="0" fontId="0" fillId="34" borderId="0" xfId="0" applyFill="1" applyBorder="1" applyAlignment="1">
      <alignment horizontal="center"/>
    </xf>
    <xf numFmtId="0" fontId="0" fillId="34" borderId="0" xfId="0" applyFill="1" applyAlignment="1">
      <alignment/>
    </xf>
    <xf numFmtId="1" fontId="5" fillId="34" borderId="0" xfId="0" applyNumberFormat="1" applyFont="1" applyFill="1" applyBorder="1" applyAlignment="1">
      <alignment/>
    </xf>
    <xf numFmtId="1" fontId="0" fillId="34" borderId="0" xfId="0" applyNumberFormat="1" applyFont="1" applyFill="1" applyBorder="1" applyAlignment="1">
      <alignment/>
    </xf>
    <xf numFmtId="1" fontId="11" fillId="34" borderId="0" xfId="0" applyNumberFormat="1" applyFont="1" applyFill="1" applyBorder="1" applyAlignment="1">
      <alignment/>
    </xf>
    <xf numFmtId="1" fontId="14" fillId="34" borderId="0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11" fillId="16" borderId="0" xfId="0" applyFont="1" applyFill="1" applyAlignment="1">
      <alignment/>
    </xf>
    <xf numFmtId="1" fontId="5" fillId="34" borderId="0" xfId="0" applyNumberFormat="1" applyFont="1" applyFill="1" applyAlignment="1">
      <alignment/>
    </xf>
    <xf numFmtId="1" fontId="5" fillId="0" borderId="0" xfId="0" applyNumberFormat="1" applyFont="1" applyFill="1" applyBorder="1" applyAlignment="1">
      <alignment/>
    </xf>
    <xf numFmtId="0" fontId="15" fillId="34" borderId="0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16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1" fontId="11" fillId="34" borderId="0" xfId="0" applyNumberFormat="1" applyFont="1" applyFill="1" applyAlignment="1">
      <alignment/>
    </xf>
    <xf numFmtId="1" fontId="5" fillId="34" borderId="0" xfId="0" applyNumberFormat="1" applyFont="1" applyFill="1" applyAlignment="1">
      <alignment/>
    </xf>
    <xf numFmtId="0" fontId="11" fillId="34" borderId="0" xfId="0" applyFont="1" applyFill="1" applyAlignment="1">
      <alignment/>
    </xf>
    <xf numFmtId="1" fontId="4" fillId="34" borderId="0" xfId="0" applyNumberFormat="1" applyFont="1" applyFill="1" applyAlignment="1">
      <alignment/>
    </xf>
    <xf numFmtId="0" fontId="3" fillId="34" borderId="0" xfId="0" applyFont="1" applyFill="1" applyAlignment="1">
      <alignment/>
    </xf>
    <xf numFmtId="0" fontId="5" fillId="34" borderId="0" xfId="0" applyFont="1" applyFill="1" applyAlignment="1">
      <alignment/>
    </xf>
    <xf numFmtId="1" fontId="0" fillId="34" borderId="0" xfId="0" applyNumberFormat="1" applyFont="1" applyFill="1" applyAlignment="1">
      <alignment/>
    </xf>
    <xf numFmtId="1" fontId="2" fillId="34" borderId="0" xfId="0" applyNumberFormat="1" applyFont="1" applyFill="1" applyAlignment="1">
      <alignment/>
    </xf>
    <xf numFmtId="1" fontId="3" fillId="34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1" fontId="14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11" fillId="16" borderId="0" xfId="0" applyFont="1" applyFill="1" applyAlignment="1">
      <alignment horizontal="right"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1" fontId="14" fillId="7" borderId="0" xfId="0" applyNumberFormat="1" applyFont="1" applyFill="1" applyBorder="1" applyAlignment="1">
      <alignment/>
    </xf>
    <xf numFmtId="1" fontId="5" fillId="7" borderId="0" xfId="0" applyNumberFormat="1" applyFont="1" applyFill="1" applyAlignment="1">
      <alignment/>
    </xf>
    <xf numFmtId="1" fontId="0" fillId="7" borderId="0" xfId="0" applyNumberFormat="1" applyFont="1" applyFill="1" applyBorder="1" applyAlignment="1">
      <alignment/>
    </xf>
    <xf numFmtId="1" fontId="5" fillId="7" borderId="0" xfId="0" applyNumberFormat="1" applyFont="1" applyFill="1" applyBorder="1" applyAlignment="1">
      <alignment/>
    </xf>
    <xf numFmtId="1" fontId="4" fillId="7" borderId="0" xfId="0" applyNumberFormat="1" applyFont="1" applyFill="1" applyAlignment="1">
      <alignment/>
    </xf>
    <xf numFmtId="0" fontId="5" fillId="7" borderId="0" xfId="0" applyFont="1" applyFill="1" applyAlignment="1">
      <alignment/>
    </xf>
    <xf numFmtId="0" fontId="15" fillId="0" borderId="0" xfId="0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/>
    </xf>
    <xf numFmtId="1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" fontId="0" fillId="0" borderId="0" xfId="0" applyNumberFormat="1" applyFont="1" applyFill="1" applyAlignment="1">
      <alignment/>
    </xf>
    <xf numFmtId="1" fontId="11" fillId="0" borderId="0" xfId="0" applyNumberFormat="1" applyFont="1" applyFill="1" applyAlignment="1">
      <alignment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0</xdr:rowOff>
    </xdr:from>
    <xdr:to>
      <xdr:col>2</xdr:col>
      <xdr:colOff>1162050</xdr:colOff>
      <xdr:row>7</xdr:row>
      <xdr:rowOff>66675</xdr:rowOff>
    </xdr:to>
    <xdr:pic>
      <xdr:nvPicPr>
        <xdr:cNvPr id="1" name="Obrázok 5" descr="Popis: Popis: Namestovo%20znak%20žltý-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61925"/>
          <a:ext cx="11620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552450</xdr:colOff>
      <xdr:row>7</xdr:row>
      <xdr:rowOff>66675</xdr:rowOff>
    </xdr:to>
    <xdr:pic>
      <xdr:nvPicPr>
        <xdr:cNvPr id="1" name="Obrázok 5" descr="Popis: Popis: Namestovo%20znak%20žltý-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1925"/>
          <a:ext cx="12287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552450</xdr:colOff>
      <xdr:row>7</xdr:row>
      <xdr:rowOff>66675</xdr:rowOff>
    </xdr:to>
    <xdr:pic>
      <xdr:nvPicPr>
        <xdr:cNvPr id="1" name="Obrázok 5" descr="Popis: Popis: Namestovo%20znak%20žltý-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61925"/>
          <a:ext cx="11620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M528"/>
  <sheetViews>
    <sheetView zoomScalePageLayoutView="0" workbookViewId="0" topLeftCell="A1">
      <selection activeCell="B9" sqref="B9"/>
    </sheetView>
  </sheetViews>
  <sheetFormatPr defaultColWidth="9.140625" defaultRowHeight="12.75"/>
  <cols>
    <col min="2" max="2" width="12.421875" style="0" customWidth="1"/>
    <col min="3" max="3" width="53.28125" style="0" customWidth="1"/>
    <col min="4" max="5" width="14.140625" style="0" customWidth="1"/>
  </cols>
  <sheetData>
    <row r="4" ht="12.75">
      <c r="C4" s="7"/>
    </row>
    <row r="9" spans="1:5" s="7" customFormat="1" ht="18">
      <c r="A9" s="86"/>
      <c r="B9" s="110" t="s">
        <v>468</v>
      </c>
      <c r="C9" s="108"/>
      <c r="D9" s="86"/>
      <c r="E9" s="86"/>
    </row>
    <row r="11" spans="1:5" ht="18">
      <c r="A11" s="2"/>
      <c r="B11" s="8" t="s">
        <v>0</v>
      </c>
      <c r="C11" s="9"/>
      <c r="D11" s="90" t="s">
        <v>375</v>
      </c>
      <c r="E11" s="90" t="s">
        <v>444</v>
      </c>
    </row>
    <row r="12" spans="1:5" ht="12.75">
      <c r="A12" s="2"/>
      <c r="B12" s="12"/>
      <c r="C12" s="12"/>
      <c r="D12" s="80"/>
      <c r="E12" s="80"/>
    </row>
    <row r="13" spans="1:5" ht="15.75">
      <c r="A13" s="2"/>
      <c r="B13" s="13">
        <v>110</v>
      </c>
      <c r="C13" s="14" t="s">
        <v>1</v>
      </c>
      <c r="D13" s="82">
        <f>D14</f>
        <v>2755000</v>
      </c>
      <c r="E13" s="82">
        <f>E14</f>
        <v>2755000</v>
      </c>
    </row>
    <row r="14" spans="2:5" ht="12.75">
      <c r="B14" s="15">
        <v>111</v>
      </c>
      <c r="C14" s="12" t="s">
        <v>2</v>
      </c>
      <c r="D14" s="83">
        <v>2755000</v>
      </c>
      <c r="E14" s="83">
        <v>2755000</v>
      </c>
    </row>
    <row r="15" spans="2:5" ht="12.75">
      <c r="B15" s="16"/>
      <c r="C15" s="12"/>
      <c r="D15" s="83"/>
      <c r="E15" s="83"/>
    </row>
    <row r="16" spans="2:5" ht="15.75">
      <c r="B16" s="13">
        <v>120</v>
      </c>
      <c r="C16" s="14" t="s">
        <v>3</v>
      </c>
      <c r="D16" s="82">
        <f>D17</f>
        <v>420000</v>
      </c>
      <c r="E16" s="82">
        <f>E17</f>
        <v>420000</v>
      </c>
    </row>
    <row r="17" spans="2:5" ht="12.75">
      <c r="B17" s="16">
        <v>121</v>
      </c>
      <c r="C17" s="12" t="s">
        <v>4</v>
      </c>
      <c r="D17" s="83">
        <v>420000</v>
      </c>
      <c r="E17" s="83">
        <v>420000</v>
      </c>
    </row>
    <row r="18" spans="2:5" ht="12.75">
      <c r="B18" s="16"/>
      <c r="C18" s="12"/>
      <c r="D18" s="83"/>
      <c r="E18" s="83"/>
    </row>
    <row r="19" spans="2:5" ht="15.75">
      <c r="B19" s="13">
        <v>133</v>
      </c>
      <c r="C19" s="14" t="s">
        <v>5</v>
      </c>
      <c r="D19" s="82">
        <f>SUM(D20:D27)</f>
        <v>249900</v>
      </c>
      <c r="E19" s="82">
        <f>SUM(E20:E27)</f>
        <v>249900</v>
      </c>
    </row>
    <row r="20" spans="2:5" ht="12.75">
      <c r="B20" s="15">
        <v>133001</v>
      </c>
      <c r="C20" s="9" t="s">
        <v>6</v>
      </c>
      <c r="D20" s="83">
        <v>4900</v>
      </c>
      <c r="E20" s="83">
        <v>4900</v>
      </c>
    </row>
    <row r="21" spans="2:5" ht="12.75">
      <c r="B21" s="15">
        <v>133003</v>
      </c>
      <c r="C21" s="9" t="s">
        <v>7</v>
      </c>
      <c r="D21" s="83">
        <v>150</v>
      </c>
      <c r="E21" s="83">
        <v>150</v>
      </c>
    </row>
    <row r="22" spans="2:5" ht="12.75">
      <c r="B22" s="15">
        <v>133004</v>
      </c>
      <c r="C22" s="9" t="s">
        <v>8</v>
      </c>
      <c r="D22" s="83">
        <v>350</v>
      </c>
      <c r="E22" s="83">
        <v>350</v>
      </c>
    </row>
    <row r="23" spans="2:5" ht="12.75">
      <c r="B23" s="16">
        <v>133005</v>
      </c>
      <c r="C23" s="12" t="s">
        <v>9</v>
      </c>
      <c r="D23" s="83">
        <v>1400</v>
      </c>
      <c r="E23" s="83">
        <v>1400</v>
      </c>
    </row>
    <row r="24" spans="2:5" ht="12.75">
      <c r="B24" s="16">
        <v>133006</v>
      </c>
      <c r="C24" s="12" t="s">
        <v>10</v>
      </c>
      <c r="D24" s="83">
        <v>1600</v>
      </c>
      <c r="E24" s="83">
        <v>1600</v>
      </c>
    </row>
    <row r="25" spans="2:5" ht="12.75">
      <c r="B25" s="15">
        <v>133012</v>
      </c>
      <c r="C25" s="9" t="s">
        <v>11</v>
      </c>
      <c r="D25" s="83">
        <v>9500</v>
      </c>
      <c r="E25" s="83">
        <v>9500</v>
      </c>
    </row>
    <row r="26" spans="2:5" ht="12.75">
      <c r="B26" s="15">
        <v>133013</v>
      </c>
      <c r="C26" s="9" t="s">
        <v>428</v>
      </c>
      <c r="D26" s="83">
        <v>90000</v>
      </c>
      <c r="E26" s="83">
        <v>90000</v>
      </c>
    </row>
    <row r="27" spans="2:5" ht="12.75">
      <c r="B27" s="15">
        <v>133013</v>
      </c>
      <c r="C27" s="9" t="s">
        <v>427</v>
      </c>
      <c r="D27" s="83">
        <v>142000</v>
      </c>
      <c r="E27" s="83">
        <v>142000</v>
      </c>
    </row>
    <row r="28" spans="2:5" ht="12.75">
      <c r="B28" s="16"/>
      <c r="C28" s="12"/>
      <c r="D28" s="83"/>
      <c r="E28" s="83"/>
    </row>
    <row r="29" spans="2:5" ht="16.5" customHeight="1">
      <c r="B29" s="13">
        <v>210</v>
      </c>
      <c r="C29" s="14" t="s">
        <v>12</v>
      </c>
      <c r="D29" s="88">
        <f>SUM(D30+D31+D32+D33+D34+D35)</f>
        <v>113500</v>
      </c>
      <c r="E29" s="88">
        <f>SUM(E30+E31+E32+E33+E34+E35)</f>
        <v>113500</v>
      </c>
    </row>
    <row r="30" spans="2:5" ht="12.75">
      <c r="B30" s="16">
        <v>212002</v>
      </c>
      <c r="C30" s="12" t="s">
        <v>13</v>
      </c>
      <c r="D30" s="83">
        <v>1500</v>
      </c>
      <c r="E30" s="83">
        <v>1500</v>
      </c>
    </row>
    <row r="31" spans="2:13" ht="12.75">
      <c r="B31" s="16">
        <v>212003</v>
      </c>
      <c r="C31" s="12" t="s">
        <v>14</v>
      </c>
      <c r="D31" s="83">
        <v>17500</v>
      </c>
      <c r="E31" s="83">
        <v>17500</v>
      </c>
      <c r="F31" s="2"/>
      <c r="G31" s="2"/>
      <c r="H31" s="2"/>
      <c r="I31" s="2"/>
      <c r="J31" s="2"/>
      <c r="K31" s="2"/>
      <c r="L31" s="2"/>
      <c r="M31" s="2"/>
    </row>
    <row r="32" spans="2:13" ht="12.75">
      <c r="B32" s="16">
        <v>212003</v>
      </c>
      <c r="C32" s="12" t="s">
        <v>15</v>
      </c>
      <c r="D32" s="83">
        <v>12000</v>
      </c>
      <c r="E32" s="83">
        <v>12000</v>
      </c>
      <c r="F32" s="2"/>
      <c r="G32" s="2"/>
      <c r="H32" s="2"/>
      <c r="I32" s="2"/>
      <c r="J32" s="2"/>
      <c r="K32" s="2"/>
      <c r="L32" s="2"/>
      <c r="M32" s="2"/>
    </row>
    <row r="33" spans="2:13" ht="12.75">
      <c r="B33" s="16">
        <v>212003</v>
      </c>
      <c r="C33" s="12" t="s">
        <v>16</v>
      </c>
      <c r="D33" s="83">
        <v>49500</v>
      </c>
      <c r="E33" s="83">
        <v>49500</v>
      </c>
      <c r="F33" s="2"/>
      <c r="G33" s="2"/>
      <c r="H33" s="2"/>
      <c r="I33" s="2"/>
      <c r="J33" s="2"/>
      <c r="K33" s="2"/>
      <c r="L33" s="2"/>
      <c r="M33" s="2"/>
    </row>
    <row r="34" spans="2:13" ht="12.75">
      <c r="B34" s="16">
        <v>212003</v>
      </c>
      <c r="C34" s="12" t="s">
        <v>17</v>
      </c>
      <c r="D34" s="83">
        <v>33000</v>
      </c>
      <c r="E34" s="83">
        <v>33000</v>
      </c>
      <c r="F34" s="2"/>
      <c r="G34" s="2"/>
      <c r="H34" s="2"/>
      <c r="I34" s="2"/>
      <c r="J34" s="2"/>
      <c r="K34" s="2"/>
      <c r="L34" s="2"/>
      <c r="M34" s="2"/>
    </row>
    <row r="35" spans="2:13" s="86" customFormat="1" ht="12.75">
      <c r="B35" s="107" t="s">
        <v>329</v>
      </c>
      <c r="C35" s="87" t="s">
        <v>429</v>
      </c>
      <c r="D35" s="97">
        <f>SUM(D36:D38)</f>
        <v>0</v>
      </c>
      <c r="E35" s="97">
        <f>SUM(E36:E38)</f>
        <v>0</v>
      </c>
      <c r="F35" s="104"/>
      <c r="G35" s="104"/>
      <c r="H35" s="104"/>
      <c r="I35" s="104"/>
      <c r="J35" s="104"/>
      <c r="K35" s="104"/>
      <c r="L35" s="104"/>
      <c r="M35" s="104"/>
    </row>
    <row r="36" spans="2:5" s="2" customFormat="1" ht="12.75">
      <c r="B36" s="16" t="s">
        <v>329</v>
      </c>
      <c r="C36" s="12" t="s">
        <v>18</v>
      </c>
      <c r="D36" s="83">
        <f aca="true" t="shared" si="0" ref="D36:E38">D37</f>
        <v>0</v>
      </c>
      <c r="E36" s="83">
        <f t="shared" si="0"/>
        <v>0</v>
      </c>
    </row>
    <row r="37" spans="2:5" s="2" customFormat="1" ht="12.75">
      <c r="B37" s="16" t="s">
        <v>329</v>
      </c>
      <c r="C37" s="12" t="s">
        <v>19</v>
      </c>
      <c r="D37" s="83">
        <f t="shared" si="0"/>
        <v>0</v>
      </c>
      <c r="E37" s="83">
        <f t="shared" si="0"/>
        <v>0</v>
      </c>
    </row>
    <row r="38" spans="2:5" s="2" customFormat="1" ht="12.75">
      <c r="B38" s="16" t="s">
        <v>329</v>
      </c>
      <c r="C38" s="12" t="s">
        <v>20</v>
      </c>
      <c r="D38" s="83">
        <f t="shared" si="0"/>
        <v>0</v>
      </c>
      <c r="E38" s="83">
        <f t="shared" si="0"/>
        <v>0</v>
      </c>
    </row>
    <row r="39" spans="1:5" s="2" customFormat="1" ht="12.75">
      <c r="A39"/>
      <c r="B39" s="16"/>
      <c r="C39" s="12"/>
      <c r="D39" s="83"/>
      <c r="E39" s="83"/>
    </row>
    <row r="40" spans="1:5" s="2" customFormat="1" ht="15.75">
      <c r="A40"/>
      <c r="B40" s="13">
        <v>220</v>
      </c>
      <c r="C40" s="14" t="s">
        <v>21</v>
      </c>
      <c r="D40" s="82">
        <f>SUM(D41:D48)</f>
        <v>89200</v>
      </c>
      <c r="E40" s="82">
        <f>SUM(E41:E48)</f>
        <v>89200</v>
      </c>
    </row>
    <row r="41" spans="1:5" s="2" customFormat="1" ht="12.75">
      <c r="A41"/>
      <c r="B41" s="16">
        <v>221004</v>
      </c>
      <c r="C41" s="12" t="s">
        <v>22</v>
      </c>
      <c r="D41" s="83">
        <v>45500</v>
      </c>
      <c r="E41" s="83">
        <v>45500</v>
      </c>
    </row>
    <row r="42" spans="2:5" s="2" customFormat="1" ht="12.75">
      <c r="B42" s="16">
        <v>222003</v>
      </c>
      <c r="C42" s="11" t="s">
        <v>376</v>
      </c>
      <c r="D42" s="83">
        <v>7500</v>
      </c>
      <c r="E42" s="83">
        <v>7500</v>
      </c>
    </row>
    <row r="43" spans="1:13" s="2" customFormat="1" ht="12.75">
      <c r="A43"/>
      <c r="B43" s="16">
        <v>223001</v>
      </c>
      <c r="C43" s="12" t="s">
        <v>23</v>
      </c>
      <c r="D43" s="83">
        <v>3700</v>
      </c>
      <c r="E43" s="83">
        <v>3700</v>
      </c>
      <c r="F43"/>
      <c r="G43"/>
      <c r="H43"/>
      <c r="I43"/>
      <c r="J43"/>
      <c r="K43"/>
      <c r="L43"/>
      <c r="M43"/>
    </row>
    <row r="44" spans="2:5" ht="12.75">
      <c r="B44" s="16">
        <v>223001</v>
      </c>
      <c r="C44" s="12" t="s">
        <v>24</v>
      </c>
      <c r="D44" s="83">
        <v>12000</v>
      </c>
      <c r="E44" s="83">
        <v>12000</v>
      </c>
    </row>
    <row r="45" spans="2:5" ht="12.75">
      <c r="B45" s="16"/>
      <c r="C45" s="12" t="s">
        <v>25</v>
      </c>
      <c r="D45" s="83">
        <v>0</v>
      </c>
      <c r="E45" s="83">
        <v>0</v>
      </c>
    </row>
    <row r="46" spans="2:5" ht="12.75">
      <c r="B46" s="16"/>
      <c r="C46" s="12" t="s">
        <v>26</v>
      </c>
      <c r="D46" s="83">
        <v>0</v>
      </c>
      <c r="E46" s="83">
        <v>0</v>
      </c>
    </row>
    <row r="47" spans="2:5" ht="12.75">
      <c r="B47" s="16">
        <v>223002</v>
      </c>
      <c r="C47" s="12" t="s">
        <v>27</v>
      </c>
      <c r="D47" s="83">
        <v>17500</v>
      </c>
      <c r="E47" s="83">
        <v>17500</v>
      </c>
    </row>
    <row r="48" spans="2:5" ht="12.75">
      <c r="B48" s="16">
        <v>229005</v>
      </c>
      <c r="C48" s="12" t="s">
        <v>28</v>
      </c>
      <c r="D48" s="83">
        <v>3000</v>
      </c>
      <c r="E48" s="83">
        <v>3000</v>
      </c>
    </row>
    <row r="49" spans="2:5" s="7" customFormat="1" ht="12.75">
      <c r="B49" s="93"/>
      <c r="C49" s="11"/>
      <c r="D49" s="83"/>
      <c r="E49" s="83"/>
    </row>
    <row r="50" spans="2:5" ht="15.75">
      <c r="B50" s="13">
        <v>240</v>
      </c>
      <c r="C50" s="14" t="s">
        <v>29</v>
      </c>
      <c r="D50" s="88">
        <f>D52</f>
        <v>3000</v>
      </c>
      <c r="E50" s="88">
        <f>SUM(E51:E52)</f>
        <v>3000</v>
      </c>
    </row>
    <row r="51" spans="2:5" s="7" customFormat="1" ht="12.75">
      <c r="B51" s="15">
        <v>242</v>
      </c>
      <c r="C51" s="9" t="s">
        <v>445</v>
      </c>
      <c r="D51" s="101"/>
      <c r="E51" s="101">
        <v>3000</v>
      </c>
    </row>
    <row r="52" spans="2:5" ht="12.75">
      <c r="B52" s="16">
        <v>243</v>
      </c>
      <c r="C52" s="12" t="s">
        <v>30</v>
      </c>
      <c r="D52" s="83">
        <v>3000</v>
      </c>
      <c r="E52" s="83">
        <v>0</v>
      </c>
    </row>
    <row r="53" spans="2:5" s="7" customFormat="1" ht="12.75">
      <c r="B53" s="93"/>
      <c r="C53" s="11"/>
      <c r="D53" s="84"/>
      <c r="E53" s="84"/>
    </row>
    <row r="54" spans="2:5" ht="15.75">
      <c r="B54" s="13">
        <v>290</v>
      </c>
      <c r="C54" s="14" t="s">
        <v>31</v>
      </c>
      <c r="D54" s="88">
        <f>SUM(D56:D58)</f>
        <v>25500</v>
      </c>
      <c r="E54" s="88">
        <f>SUM(E56:E58)</f>
        <v>25500</v>
      </c>
    </row>
    <row r="55" spans="2:5" s="7" customFormat="1" ht="12.75">
      <c r="B55" s="15">
        <v>292006</v>
      </c>
      <c r="C55" s="9" t="s">
        <v>388</v>
      </c>
      <c r="D55" s="101"/>
      <c r="E55" s="101"/>
    </row>
    <row r="56" spans="2:5" ht="12.75">
      <c r="B56" s="16">
        <v>292008</v>
      </c>
      <c r="C56" s="12" t="s">
        <v>32</v>
      </c>
      <c r="D56" s="83">
        <v>25000</v>
      </c>
      <c r="E56" s="83">
        <v>25000</v>
      </c>
    </row>
    <row r="57" spans="2:5" ht="12.75">
      <c r="B57" s="16">
        <v>292012</v>
      </c>
      <c r="C57" s="12" t="s">
        <v>33</v>
      </c>
      <c r="D57" s="83">
        <v>0</v>
      </c>
      <c r="E57" s="83">
        <v>0</v>
      </c>
    </row>
    <row r="58" spans="2:5" ht="12.75">
      <c r="B58" s="16">
        <v>292027</v>
      </c>
      <c r="C58" s="12" t="s">
        <v>31</v>
      </c>
      <c r="D58" s="83">
        <v>500</v>
      </c>
      <c r="E58" s="83">
        <v>500</v>
      </c>
    </row>
    <row r="59" spans="2:5" ht="12.75">
      <c r="B59" s="16"/>
      <c r="C59" s="12"/>
      <c r="D59" s="83"/>
      <c r="E59" s="83"/>
    </row>
    <row r="60" spans="2:5" ht="15.75">
      <c r="B60" s="13">
        <v>300</v>
      </c>
      <c r="C60" s="14" t="s">
        <v>34</v>
      </c>
      <c r="D60" s="88">
        <f>SUM(D62:D86)</f>
        <v>1105558</v>
      </c>
      <c r="E60" s="88">
        <f>SUM(E62:E86)</f>
        <v>1105776</v>
      </c>
    </row>
    <row r="61" spans="2:5" s="7" customFormat="1" ht="12.75">
      <c r="B61" s="36" t="s">
        <v>421</v>
      </c>
      <c r="C61" s="37" t="s">
        <v>422</v>
      </c>
      <c r="D61" s="95">
        <f>SUM(D62:D86)</f>
        <v>1105558</v>
      </c>
      <c r="E61" s="95">
        <f>SUM(E62:E86)</f>
        <v>1105776</v>
      </c>
    </row>
    <row r="62" spans="2:5" ht="12.75" hidden="1">
      <c r="B62" s="15">
        <v>312001</v>
      </c>
      <c r="C62" s="9" t="s">
        <v>35</v>
      </c>
      <c r="D62" s="83">
        <v>400</v>
      </c>
      <c r="E62" s="83">
        <v>400</v>
      </c>
    </row>
    <row r="63" spans="2:5" ht="12.75" hidden="1">
      <c r="B63" s="15">
        <v>312001</v>
      </c>
      <c r="C63" s="9" t="s">
        <v>36</v>
      </c>
      <c r="D63" s="83">
        <v>10500</v>
      </c>
      <c r="E63" s="83">
        <v>10318</v>
      </c>
    </row>
    <row r="64" spans="2:5" ht="12.75" hidden="1">
      <c r="B64" s="15">
        <v>312001</v>
      </c>
      <c r="C64" s="9" t="s">
        <v>37</v>
      </c>
      <c r="D64" s="83">
        <v>420</v>
      </c>
      <c r="E64" s="83">
        <v>420</v>
      </c>
    </row>
    <row r="65" spans="2:5" ht="12.75" hidden="1">
      <c r="B65" s="15">
        <v>312001</v>
      </c>
      <c r="C65" s="9" t="s">
        <v>38</v>
      </c>
      <c r="D65" s="83">
        <v>7000</v>
      </c>
      <c r="E65" s="83">
        <v>7000</v>
      </c>
    </row>
    <row r="66" spans="2:5" ht="12.75" hidden="1">
      <c r="B66" s="15">
        <v>312001</v>
      </c>
      <c r="C66" s="9" t="s">
        <v>366</v>
      </c>
      <c r="D66" s="83">
        <v>26496</v>
      </c>
      <c r="E66" s="83">
        <v>26496</v>
      </c>
    </row>
    <row r="67" spans="2:5" ht="12.75" hidden="1">
      <c r="B67" s="15">
        <v>312001</v>
      </c>
      <c r="C67" s="9" t="s">
        <v>367</v>
      </c>
      <c r="D67" s="83">
        <v>17280</v>
      </c>
      <c r="E67" s="83">
        <v>17280</v>
      </c>
    </row>
    <row r="68" spans="2:5" ht="12.75" hidden="1">
      <c r="B68" s="15">
        <v>312001</v>
      </c>
      <c r="C68" s="9" t="s">
        <v>39</v>
      </c>
      <c r="D68" s="83">
        <v>5000</v>
      </c>
      <c r="E68" s="83">
        <v>5000</v>
      </c>
    </row>
    <row r="69" spans="2:5" ht="12.75" hidden="1">
      <c r="B69" s="15">
        <v>312001</v>
      </c>
      <c r="C69" s="9" t="s">
        <v>40</v>
      </c>
      <c r="D69" s="83">
        <v>9800</v>
      </c>
      <c r="E69" s="83">
        <v>9800</v>
      </c>
    </row>
    <row r="70" spans="2:5" ht="12.75" hidden="1">
      <c r="B70" s="15">
        <v>312001</v>
      </c>
      <c r="C70" s="9" t="s">
        <v>389</v>
      </c>
      <c r="D70" s="83">
        <v>0</v>
      </c>
      <c r="E70" s="83">
        <v>0</v>
      </c>
    </row>
    <row r="71" spans="2:5" ht="12.75" hidden="1">
      <c r="B71" s="15">
        <v>312001</v>
      </c>
      <c r="C71" s="9" t="s">
        <v>41</v>
      </c>
      <c r="D71" s="83">
        <v>2600</v>
      </c>
      <c r="E71" s="83">
        <v>2600</v>
      </c>
    </row>
    <row r="72" spans="2:5" ht="12.75" hidden="1">
      <c r="B72" s="15">
        <v>312001</v>
      </c>
      <c r="C72" s="9" t="s">
        <v>42</v>
      </c>
      <c r="D72" s="83">
        <v>1800</v>
      </c>
      <c r="E72" s="83">
        <v>1800</v>
      </c>
    </row>
    <row r="73" spans="2:5" ht="12.75" hidden="1">
      <c r="B73" s="15">
        <v>312001</v>
      </c>
      <c r="C73" s="9" t="s">
        <v>43</v>
      </c>
      <c r="D73" s="83">
        <v>400</v>
      </c>
      <c r="E73" s="83">
        <v>800</v>
      </c>
    </row>
    <row r="74" spans="2:5" ht="12.75" hidden="1">
      <c r="B74" s="15">
        <v>312001</v>
      </c>
      <c r="C74" s="9" t="s">
        <v>44</v>
      </c>
      <c r="D74" s="83">
        <v>900</v>
      </c>
      <c r="E74" s="83">
        <v>900</v>
      </c>
    </row>
    <row r="75" spans="2:5" ht="12.75" hidden="1">
      <c r="B75" s="15">
        <v>312001</v>
      </c>
      <c r="C75" s="9" t="s">
        <v>423</v>
      </c>
      <c r="D75" s="83">
        <v>0</v>
      </c>
      <c r="E75" s="83">
        <v>0</v>
      </c>
    </row>
    <row r="76" spans="2:5" ht="12.75" hidden="1">
      <c r="B76" s="15">
        <v>312001</v>
      </c>
      <c r="C76" s="9" t="s">
        <v>45</v>
      </c>
      <c r="D76" s="83">
        <v>942531</v>
      </c>
      <c r="E76" s="83">
        <v>942531</v>
      </c>
    </row>
    <row r="77" spans="2:5" ht="12.75" hidden="1">
      <c r="B77" s="15">
        <v>312001</v>
      </c>
      <c r="C77" s="9" t="s">
        <v>46</v>
      </c>
      <c r="D77" s="83">
        <v>12000</v>
      </c>
      <c r="E77" s="83">
        <v>12000</v>
      </c>
    </row>
    <row r="78" spans="2:5" ht="12.75" hidden="1">
      <c r="B78" s="15">
        <v>312001</v>
      </c>
      <c r="C78" s="9" t="s">
        <v>47</v>
      </c>
      <c r="D78" s="83">
        <v>2030</v>
      </c>
      <c r="E78" s="83">
        <v>2030</v>
      </c>
    </row>
    <row r="79" spans="2:5" ht="12.75" hidden="1">
      <c r="B79" s="15">
        <v>312001</v>
      </c>
      <c r="C79" s="9" t="s">
        <v>48</v>
      </c>
      <c r="D79" s="83">
        <v>9000</v>
      </c>
      <c r="E79" s="83">
        <v>9000</v>
      </c>
    </row>
    <row r="80" spans="2:5" ht="12.75" hidden="1">
      <c r="B80" s="15">
        <v>312001</v>
      </c>
      <c r="C80" s="9" t="s">
        <v>49</v>
      </c>
      <c r="D80" s="83">
        <v>6550</v>
      </c>
      <c r="E80" s="83">
        <v>6550</v>
      </c>
    </row>
    <row r="81" spans="2:5" ht="12.75" hidden="1">
      <c r="B81" s="15">
        <v>312001</v>
      </c>
      <c r="C81" s="9" t="s">
        <v>50</v>
      </c>
      <c r="D81" s="83">
        <v>19201</v>
      </c>
      <c r="E81" s="83">
        <v>19201</v>
      </c>
    </row>
    <row r="82" spans="2:5" ht="12.75" hidden="1">
      <c r="B82" s="15">
        <v>312001</v>
      </c>
      <c r="C82" s="9" t="s">
        <v>51</v>
      </c>
      <c r="D82" s="83">
        <v>15900</v>
      </c>
      <c r="E82" s="83">
        <v>15900</v>
      </c>
    </row>
    <row r="83" spans="2:5" ht="12.75" hidden="1">
      <c r="B83" s="15">
        <v>312001</v>
      </c>
      <c r="C83" s="9" t="s">
        <v>390</v>
      </c>
      <c r="D83" s="83">
        <v>0</v>
      </c>
      <c r="E83" s="83">
        <v>0</v>
      </c>
    </row>
    <row r="84" spans="2:5" ht="12.75" hidden="1">
      <c r="B84" s="15">
        <v>312001</v>
      </c>
      <c r="C84" s="9" t="s">
        <v>391</v>
      </c>
      <c r="D84" s="83"/>
      <c r="E84" s="83"/>
    </row>
    <row r="85" spans="2:5" ht="12.75">
      <c r="B85" s="15">
        <v>312002</v>
      </c>
      <c r="C85" s="9" t="s">
        <v>52</v>
      </c>
      <c r="D85" s="83">
        <v>12500</v>
      </c>
      <c r="E85" s="83">
        <v>12500</v>
      </c>
    </row>
    <row r="86" spans="2:5" ht="12.75">
      <c r="B86" s="15">
        <v>312007</v>
      </c>
      <c r="C86" s="9" t="s">
        <v>53</v>
      </c>
      <c r="D86" s="83">
        <v>3250</v>
      </c>
      <c r="E86" s="83">
        <v>3250</v>
      </c>
    </row>
    <row r="87" spans="2:5" ht="12.75">
      <c r="B87" s="16"/>
      <c r="C87" s="12"/>
      <c r="D87" s="83"/>
      <c r="E87" s="83"/>
    </row>
    <row r="88" spans="2:5" ht="15.75">
      <c r="B88" s="17"/>
      <c r="C88" s="14" t="s">
        <v>54</v>
      </c>
      <c r="D88" s="88">
        <f>D14+D17+D19+D29+D40+D50+D54+D60</f>
        <v>4761658</v>
      </c>
      <c r="E88" s="88">
        <f>E14+E17+E19+E29+E40+E50+E54+E60</f>
        <v>4761876</v>
      </c>
    </row>
    <row r="89" spans="4:5" s="2" customFormat="1" ht="15.75">
      <c r="D89" s="89"/>
      <c r="E89" s="89"/>
    </row>
    <row r="90" spans="2:5" ht="18">
      <c r="B90" s="39" t="s">
        <v>55</v>
      </c>
      <c r="C90" s="39"/>
      <c r="D90" s="82"/>
      <c r="E90" s="82"/>
    </row>
    <row r="91" spans="2:5" ht="15.75">
      <c r="B91" s="41"/>
      <c r="C91" s="42"/>
      <c r="D91" s="82"/>
      <c r="E91" s="82"/>
    </row>
    <row r="92" spans="2:5" ht="15.75">
      <c r="B92" s="43">
        <v>231</v>
      </c>
      <c r="C92" s="44" t="s">
        <v>56</v>
      </c>
      <c r="D92" s="82">
        <f>D93</f>
        <v>0</v>
      </c>
      <c r="E92" s="82">
        <f>E93</f>
        <v>0</v>
      </c>
    </row>
    <row r="93" spans="2:5" s="7" customFormat="1" ht="12.75">
      <c r="B93" s="54" t="s">
        <v>368</v>
      </c>
      <c r="C93" s="49" t="s">
        <v>369</v>
      </c>
      <c r="D93" s="83">
        <v>0</v>
      </c>
      <c r="E93" s="83">
        <v>0</v>
      </c>
    </row>
    <row r="94" spans="2:5" ht="15.75">
      <c r="B94" s="45"/>
      <c r="C94" s="40"/>
      <c r="D94" s="82"/>
      <c r="E94" s="82"/>
    </row>
    <row r="95" spans="2:5" ht="15.75">
      <c r="B95" s="46">
        <v>233</v>
      </c>
      <c r="C95" s="44" t="s">
        <v>57</v>
      </c>
      <c r="D95" s="82">
        <f>D96</f>
        <v>0</v>
      </c>
      <c r="E95" s="82">
        <f>E96</f>
        <v>0</v>
      </c>
    </row>
    <row r="96" spans="2:5" ht="12.75">
      <c r="B96" s="48">
        <v>233000</v>
      </c>
      <c r="C96" s="41" t="s">
        <v>57</v>
      </c>
      <c r="D96" s="83">
        <f>D97</f>
        <v>0</v>
      </c>
      <c r="E96" s="83">
        <f>E97</f>
        <v>0</v>
      </c>
    </row>
    <row r="97" spans="2:5" ht="15.75">
      <c r="B97" s="48"/>
      <c r="C97" s="41"/>
      <c r="D97" s="82"/>
      <c r="E97" s="82"/>
    </row>
    <row r="98" spans="2:5" ht="15.75">
      <c r="B98" s="46">
        <v>322</v>
      </c>
      <c r="C98" s="44" t="s">
        <v>58</v>
      </c>
      <c r="D98" s="96">
        <f>SUM(D99:D105)</f>
        <v>1210976</v>
      </c>
      <c r="E98" s="96">
        <f>SUM(E99:E105)</f>
        <v>1210976</v>
      </c>
    </row>
    <row r="99" spans="2:5" ht="12.75">
      <c r="B99" s="54">
        <v>322001</v>
      </c>
      <c r="C99" s="49" t="s">
        <v>341</v>
      </c>
      <c r="D99" s="83">
        <f>D101</f>
        <v>0</v>
      </c>
      <c r="E99" s="83">
        <f>E101</f>
        <v>0</v>
      </c>
    </row>
    <row r="100" spans="2:5" ht="12.75">
      <c r="B100" s="54">
        <v>322001</v>
      </c>
      <c r="C100" s="49" t="s">
        <v>380</v>
      </c>
      <c r="D100" s="83"/>
      <c r="E100" s="83"/>
    </row>
    <row r="101" spans="2:5" ht="12.75">
      <c r="B101" s="48">
        <v>322001</v>
      </c>
      <c r="C101" s="41" t="s">
        <v>316</v>
      </c>
      <c r="D101" s="83">
        <v>0</v>
      </c>
      <c r="E101" s="83">
        <v>0</v>
      </c>
    </row>
    <row r="102" spans="2:5" ht="12.75">
      <c r="B102" s="48">
        <v>322001</v>
      </c>
      <c r="C102" s="41" t="s">
        <v>59</v>
      </c>
      <c r="D102" s="83">
        <v>1180976</v>
      </c>
      <c r="E102" s="83">
        <v>1180976</v>
      </c>
    </row>
    <row r="103" spans="2:5" ht="12.75">
      <c r="B103" s="48">
        <v>322001</v>
      </c>
      <c r="C103" s="41" t="s">
        <v>60</v>
      </c>
      <c r="D103" s="83">
        <v>0</v>
      </c>
      <c r="E103" s="83">
        <v>0</v>
      </c>
    </row>
    <row r="104" spans="2:5" ht="12.75">
      <c r="B104" s="48">
        <v>322001</v>
      </c>
      <c r="C104" s="41" t="s">
        <v>61</v>
      </c>
      <c r="D104" s="83">
        <v>0</v>
      </c>
      <c r="E104" s="83">
        <v>0</v>
      </c>
    </row>
    <row r="105" spans="2:5" ht="12.75">
      <c r="B105" s="48">
        <v>322002</v>
      </c>
      <c r="C105" s="41" t="s">
        <v>330</v>
      </c>
      <c r="D105" s="83">
        <v>30000</v>
      </c>
      <c r="E105" s="83">
        <v>30000</v>
      </c>
    </row>
    <row r="106" spans="2:5" s="7" customFormat="1" ht="12.75">
      <c r="B106" s="48"/>
      <c r="C106" s="49"/>
      <c r="D106" s="84"/>
      <c r="E106" s="84"/>
    </row>
    <row r="107" spans="2:5" ht="15.75">
      <c r="B107" s="50"/>
      <c r="C107" s="47" t="s">
        <v>62</v>
      </c>
      <c r="D107" s="88">
        <f>D92+D95+D98</f>
        <v>1210976</v>
      </c>
      <c r="E107" s="88">
        <f>E92+E95+E98</f>
        <v>1210976</v>
      </c>
    </row>
    <row r="108" spans="4:5" s="2" customFormat="1" ht="15.75">
      <c r="D108" s="89"/>
      <c r="E108" s="89"/>
    </row>
    <row r="109" spans="2:5" ht="18">
      <c r="B109" s="8" t="s">
        <v>63</v>
      </c>
      <c r="C109" s="18"/>
      <c r="D109" s="82"/>
      <c r="E109" s="82"/>
    </row>
    <row r="110" spans="2:5" ht="15.75">
      <c r="B110" s="12"/>
      <c r="C110" s="12"/>
      <c r="D110" s="82"/>
      <c r="E110" s="82"/>
    </row>
    <row r="111" spans="2:6" ht="15.75">
      <c r="B111" s="13" t="s">
        <v>64</v>
      </c>
      <c r="C111" s="14" t="s">
        <v>65</v>
      </c>
      <c r="D111" s="88">
        <f>SUM(D112+D113+D114+D167)</f>
        <v>620650</v>
      </c>
      <c r="E111" s="88">
        <f>SUM(E112+E113+E114+E167)</f>
        <v>621350</v>
      </c>
      <c r="F111" s="7"/>
    </row>
    <row r="112" spans="2:5" ht="12.75">
      <c r="B112" s="15">
        <v>610000</v>
      </c>
      <c r="C112" s="9" t="s">
        <v>66</v>
      </c>
      <c r="D112" s="83">
        <v>267000</v>
      </c>
      <c r="E112" s="83">
        <v>267000</v>
      </c>
    </row>
    <row r="113" spans="2:5" ht="12.75">
      <c r="B113" s="15">
        <v>620000</v>
      </c>
      <c r="C113" s="9" t="s">
        <v>67</v>
      </c>
      <c r="D113" s="83">
        <v>93450</v>
      </c>
      <c r="E113" s="83">
        <v>93450</v>
      </c>
    </row>
    <row r="114" spans="1:5" ht="12.75">
      <c r="A114" s="86"/>
      <c r="B114" s="38">
        <v>630</v>
      </c>
      <c r="C114" s="10" t="s">
        <v>164</v>
      </c>
      <c r="D114" s="97">
        <f>SUM(D115:D166)</f>
        <v>257075</v>
      </c>
      <c r="E114" s="97">
        <v>257775</v>
      </c>
    </row>
    <row r="115" spans="2:5" ht="12.75" hidden="1">
      <c r="B115" s="15">
        <v>631001</v>
      </c>
      <c r="C115" s="9" t="s">
        <v>68</v>
      </c>
      <c r="D115" s="83">
        <v>1200</v>
      </c>
      <c r="E115" s="83">
        <v>1200</v>
      </c>
    </row>
    <row r="116" spans="2:5" ht="12.75" hidden="1">
      <c r="B116" s="15">
        <v>631002</v>
      </c>
      <c r="C116" s="9" t="s">
        <v>69</v>
      </c>
      <c r="D116" s="83">
        <v>200</v>
      </c>
      <c r="E116" s="83">
        <v>200</v>
      </c>
    </row>
    <row r="117" spans="2:5" ht="12.75" hidden="1">
      <c r="B117" s="15">
        <v>632001</v>
      </c>
      <c r="C117" s="9" t="s">
        <v>70</v>
      </c>
      <c r="D117" s="83">
        <v>35000</v>
      </c>
      <c r="E117" s="83">
        <v>35000</v>
      </c>
    </row>
    <row r="118" spans="2:5" ht="12.75" hidden="1">
      <c r="B118" s="15">
        <v>632002</v>
      </c>
      <c r="C118" s="9" t="s">
        <v>71</v>
      </c>
      <c r="D118" s="83">
        <v>2400</v>
      </c>
      <c r="E118" s="83">
        <v>2400</v>
      </c>
    </row>
    <row r="119" spans="2:5" ht="12.75" hidden="1">
      <c r="B119" s="15">
        <v>632003</v>
      </c>
      <c r="C119" s="9" t="s">
        <v>72</v>
      </c>
      <c r="D119" s="83">
        <v>21000</v>
      </c>
      <c r="E119" s="83">
        <v>21000</v>
      </c>
    </row>
    <row r="120" spans="2:5" ht="12.75" hidden="1">
      <c r="B120" s="15">
        <v>633001</v>
      </c>
      <c r="C120" s="9" t="s">
        <v>73</v>
      </c>
      <c r="D120" s="83">
        <v>4000</v>
      </c>
      <c r="E120" s="83">
        <v>4000</v>
      </c>
    </row>
    <row r="121" spans="2:5" ht="12.75" hidden="1">
      <c r="B121" s="15">
        <v>633002</v>
      </c>
      <c r="C121" s="9" t="s">
        <v>74</v>
      </c>
      <c r="D121" s="83">
        <v>3000</v>
      </c>
      <c r="E121" s="83">
        <v>3000</v>
      </c>
    </row>
    <row r="122" spans="2:5" ht="12.75" hidden="1">
      <c r="B122" s="15">
        <v>633003</v>
      </c>
      <c r="C122" s="9" t="s">
        <v>75</v>
      </c>
      <c r="D122" s="83">
        <v>100</v>
      </c>
      <c r="E122" s="83">
        <v>100</v>
      </c>
    </row>
    <row r="123" spans="2:5" ht="12.75" hidden="1">
      <c r="B123" s="15">
        <v>633004</v>
      </c>
      <c r="C123" s="9" t="s">
        <v>76</v>
      </c>
      <c r="D123" s="83">
        <f>D124</f>
        <v>8500</v>
      </c>
      <c r="E123" s="83">
        <f>E124</f>
        <v>8500</v>
      </c>
    </row>
    <row r="124" spans="2:5" ht="12.75" hidden="1">
      <c r="B124" s="15">
        <v>633006</v>
      </c>
      <c r="C124" s="9" t="s">
        <v>77</v>
      </c>
      <c r="D124" s="83">
        <v>8500</v>
      </c>
      <c r="E124" s="83">
        <v>8500</v>
      </c>
    </row>
    <row r="125" spans="2:5" ht="12.75" hidden="1">
      <c r="B125" s="15">
        <v>633013</v>
      </c>
      <c r="C125" s="9" t="s">
        <v>78</v>
      </c>
      <c r="D125" s="83">
        <v>4000</v>
      </c>
      <c r="E125" s="83">
        <v>4000</v>
      </c>
    </row>
    <row r="126" spans="2:5" ht="12.75" hidden="1">
      <c r="B126" s="15">
        <v>633009</v>
      </c>
      <c r="C126" s="9" t="s">
        <v>79</v>
      </c>
      <c r="D126" s="83">
        <v>2700</v>
      </c>
      <c r="E126" s="83">
        <v>2700</v>
      </c>
    </row>
    <row r="127" spans="2:5" ht="12.75" hidden="1">
      <c r="B127" s="15">
        <v>633016</v>
      </c>
      <c r="C127" s="9" t="s">
        <v>80</v>
      </c>
      <c r="D127" s="83">
        <v>4500</v>
      </c>
      <c r="E127" s="83">
        <v>4500</v>
      </c>
    </row>
    <row r="128" spans="2:5" ht="12.75" hidden="1">
      <c r="B128" s="15">
        <v>633018</v>
      </c>
      <c r="C128" s="9" t="s">
        <v>81</v>
      </c>
      <c r="D128" s="83">
        <v>300</v>
      </c>
      <c r="E128" s="83">
        <v>300</v>
      </c>
    </row>
    <row r="129" spans="2:5" ht="12.75" hidden="1">
      <c r="B129" s="15">
        <v>634001</v>
      </c>
      <c r="C129" s="9" t="s">
        <v>82</v>
      </c>
      <c r="D129" s="83">
        <v>8200</v>
      </c>
      <c r="E129" s="83">
        <v>8200</v>
      </c>
    </row>
    <row r="130" spans="2:5" ht="12.75" hidden="1">
      <c r="B130" s="15">
        <v>634002</v>
      </c>
      <c r="C130" s="9" t="s">
        <v>83</v>
      </c>
      <c r="D130" s="83">
        <v>2500</v>
      </c>
      <c r="E130" s="83">
        <v>2500</v>
      </c>
    </row>
    <row r="131" spans="2:5" ht="12.75" hidden="1">
      <c r="B131" s="15">
        <v>634003</v>
      </c>
      <c r="C131" s="9" t="s">
        <v>84</v>
      </c>
      <c r="D131" s="83">
        <v>1250</v>
      </c>
      <c r="E131" s="83">
        <v>1250</v>
      </c>
    </row>
    <row r="132" spans="2:5" ht="12.75" hidden="1">
      <c r="B132" s="15">
        <v>634004</v>
      </c>
      <c r="C132" s="9" t="s">
        <v>85</v>
      </c>
      <c r="D132" s="83">
        <v>300</v>
      </c>
      <c r="E132" s="83">
        <v>300</v>
      </c>
    </row>
    <row r="133" spans="2:5" ht="12.75" hidden="1">
      <c r="B133" s="15">
        <v>634005</v>
      </c>
      <c r="C133" s="9" t="s">
        <v>86</v>
      </c>
      <c r="D133" s="83">
        <v>300</v>
      </c>
      <c r="E133" s="83">
        <v>300</v>
      </c>
    </row>
    <row r="134" spans="2:5" ht="12.75" hidden="1">
      <c r="B134" s="15">
        <v>634006</v>
      </c>
      <c r="C134" s="9" t="s">
        <v>87</v>
      </c>
      <c r="D134" s="83">
        <v>50</v>
      </c>
      <c r="E134" s="83">
        <v>50</v>
      </c>
    </row>
    <row r="135" spans="2:5" ht="12.75" hidden="1">
      <c r="B135" s="15">
        <v>635001</v>
      </c>
      <c r="C135" s="9" t="s">
        <v>88</v>
      </c>
      <c r="D135" s="83">
        <v>100</v>
      </c>
      <c r="E135" s="83">
        <v>100</v>
      </c>
    </row>
    <row r="136" spans="2:6" ht="12.75" hidden="1">
      <c r="B136" s="15">
        <v>635002</v>
      </c>
      <c r="C136" s="9" t="s">
        <v>89</v>
      </c>
      <c r="D136" s="83">
        <v>12000</v>
      </c>
      <c r="E136" s="83">
        <v>12000</v>
      </c>
      <c r="F136" s="2"/>
    </row>
    <row r="137" spans="2:6" ht="12.75" hidden="1">
      <c r="B137" s="15">
        <v>635003</v>
      </c>
      <c r="C137" s="9" t="s">
        <v>90</v>
      </c>
      <c r="D137" s="83">
        <v>100</v>
      </c>
      <c r="E137" s="83">
        <v>100</v>
      </c>
      <c r="F137" s="2"/>
    </row>
    <row r="138" spans="2:6" ht="12.75" hidden="1">
      <c r="B138" s="15">
        <v>635004</v>
      </c>
      <c r="C138" s="9" t="s">
        <v>91</v>
      </c>
      <c r="D138" s="83">
        <v>100</v>
      </c>
      <c r="E138" s="83">
        <v>100</v>
      </c>
      <c r="F138" s="2"/>
    </row>
    <row r="139" spans="2:6" ht="12.75" hidden="1">
      <c r="B139" s="15">
        <v>635005</v>
      </c>
      <c r="C139" s="9" t="s">
        <v>92</v>
      </c>
      <c r="D139" s="83">
        <v>50</v>
      </c>
      <c r="E139" s="83">
        <v>50</v>
      </c>
      <c r="F139" s="2"/>
    </row>
    <row r="140" spans="2:6" ht="12.75" hidden="1">
      <c r="B140" s="15">
        <v>635006</v>
      </c>
      <c r="C140" s="9" t="s">
        <v>93</v>
      </c>
      <c r="D140" s="83">
        <v>15000</v>
      </c>
      <c r="E140" s="83">
        <v>10300</v>
      </c>
      <c r="F140" s="2"/>
    </row>
    <row r="141" spans="2:6" ht="12.75" hidden="1">
      <c r="B141" s="15">
        <v>635006</v>
      </c>
      <c r="C141" s="9" t="s">
        <v>359</v>
      </c>
      <c r="D141" s="83">
        <v>500</v>
      </c>
      <c r="E141" s="83">
        <v>500</v>
      </c>
      <c r="F141" s="2"/>
    </row>
    <row r="142" spans="2:6" ht="12.75" hidden="1">
      <c r="B142" s="15">
        <v>636001</v>
      </c>
      <c r="C142" s="9" t="s">
        <v>94</v>
      </c>
      <c r="D142" s="83">
        <v>2000</v>
      </c>
      <c r="E142" s="83">
        <v>2000</v>
      </c>
      <c r="F142" s="2"/>
    </row>
    <row r="143" spans="2:6" ht="12.75" hidden="1">
      <c r="B143" s="15">
        <v>636007</v>
      </c>
      <c r="C143" s="9" t="s">
        <v>95</v>
      </c>
      <c r="D143" s="83">
        <f>D144</f>
        <v>1800</v>
      </c>
      <c r="E143" s="83">
        <f>E144</f>
        <v>1800</v>
      </c>
      <c r="F143" s="2"/>
    </row>
    <row r="144" spans="2:6" ht="12.75" hidden="1">
      <c r="B144" s="15">
        <v>637001</v>
      </c>
      <c r="C144" s="9" t="s">
        <v>96</v>
      </c>
      <c r="D144" s="83">
        <v>1800</v>
      </c>
      <c r="E144" s="83">
        <v>1800</v>
      </c>
      <c r="F144" s="2"/>
    </row>
    <row r="145" spans="2:6" ht="12.75" hidden="1">
      <c r="B145" s="15">
        <v>637002</v>
      </c>
      <c r="C145" s="9" t="s">
        <v>97</v>
      </c>
      <c r="D145" s="83">
        <v>300</v>
      </c>
      <c r="E145" s="83">
        <v>300</v>
      </c>
      <c r="F145" s="2"/>
    </row>
    <row r="146" spans="2:6" ht="12.75" hidden="1">
      <c r="B146" s="15">
        <v>637003</v>
      </c>
      <c r="C146" s="9" t="s">
        <v>98</v>
      </c>
      <c r="D146" s="83">
        <v>15000</v>
      </c>
      <c r="E146" s="83">
        <v>15000</v>
      </c>
      <c r="F146" s="2"/>
    </row>
    <row r="147" spans="2:6" ht="12.75" hidden="1">
      <c r="B147" s="15">
        <v>637004</v>
      </c>
      <c r="C147" s="9" t="s">
        <v>99</v>
      </c>
      <c r="D147" s="83">
        <v>7500</v>
      </c>
      <c r="E147" s="83">
        <v>7500</v>
      </c>
      <c r="F147" s="2"/>
    </row>
    <row r="148" spans="2:6" ht="12.75" hidden="1">
      <c r="B148" s="15">
        <v>637005</v>
      </c>
      <c r="C148" s="9" t="s">
        <v>418</v>
      </c>
      <c r="D148" s="83">
        <v>5000</v>
      </c>
      <c r="E148" s="83">
        <v>5000</v>
      </c>
      <c r="F148" s="2"/>
    </row>
    <row r="149" spans="2:6" ht="12.75" hidden="1">
      <c r="B149" s="15">
        <v>637005</v>
      </c>
      <c r="C149" s="9" t="s">
        <v>342</v>
      </c>
      <c r="D149" s="83">
        <v>4900</v>
      </c>
      <c r="E149" s="83">
        <v>4900</v>
      </c>
      <c r="F149" s="2"/>
    </row>
    <row r="150" spans="2:6" ht="12.75" hidden="1">
      <c r="B150" s="15">
        <v>637005</v>
      </c>
      <c r="C150" s="9" t="s">
        <v>343</v>
      </c>
      <c r="D150" s="83">
        <v>5000</v>
      </c>
      <c r="E150" s="83">
        <v>5000</v>
      </c>
      <c r="F150" s="2"/>
    </row>
    <row r="151" spans="2:6" ht="12.75" hidden="1">
      <c r="B151" s="19">
        <v>637005</v>
      </c>
      <c r="C151" s="9" t="s">
        <v>121</v>
      </c>
      <c r="D151" s="83">
        <v>3000</v>
      </c>
      <c r="E151" s="83">
        <v>3000</v>
      </c>
      <c r="F151" s="2"/>
    </row>
    <row r="152" spans="2:6" ht="12.75" hidden="1">
      <c r="B152" s="15">
        <v>637006</v>
      </c>
      <c r="C152" s="9" t="s">
        <v>100</v>
      </c>
      <c r="D152" s="83">
        <f>D153</f>
        <v>200</v>
      </c>
      <c r="E152" s="83">
        <f>E153</f>
        <v>200</v>
      </c>
      <c r="F152" s="2"/>
    </row>
    <row r="153" spans="2:6" ht="12.75" hidden="1">
      <c r="B153" s="15">
        <v>637011</v>
      </c>
      <c r="C153" s="9" t="s">
        <v>101</v>
      </c>
      <c r="D153" s="83">
        <v>200</v>
      </c>
      <c r="E153" s="83">
        <v>200</v>
      </c>
      <c r="F153" s="2"/>
    </row>
    <row r="154" spans="2:6" ht="12.75" hidden="1">
      <c r="B154" s="19">
        <v>637011</v>
      </c>
      <c r="C154" s="9" t="s">
        <v>320</v>
      </c>
      <c r="D154" s="83">
        <v>500</v>
      </c>
      <c r="E154" s="83">
        <v>500</v>
      </c>
      <c r="F154" s="2"/>
    </row>
    <row r="155" spans="2:6" ht="12.75" hidden="1">
      <c r="B155" s="15">
        <v>637012</v>
      </c>
      <c r="C155" s="9" t="s">
        <v>102</v>
      </c>
      <c r="D155" s="83">
        <v>700</v>
      </c>
      <c r="E155" s="83">
        <v>700</v>
      </c>
      <c r="F155" s="2"/>
    </row>
    <row r="156" spans="2:6" ht="12.75" hidden="1">
      <c r="B156" s="15">
        <v>637014</v>
      </c>
      <c r="C156" s="9" t="s">
        <v>103</v>
      </c>
      <c r="D156" s="83">
        <v>11000</v>
      </c>
      <c r="E156" s="83">
        <v>11000</v>
      </c>
      <c r="F156" s="2"/>
    </row>
    <row r="157" spans="2:6" ht="12.75" hidden="1">
      <c r="B157" s="15">
        <v>637015</v>
      </c>
      <c r="C157" s="9" t="s">
        <v>104</v>
      </c>
      <c r="D157" s="83">
        <v>22000</v>
      </c>
      <c r="E157" s="83">
        <v>22000</v>
      </c>
      <c r="F157" s="2"/>
    </row>
    <row r="158" spans="2:6" ht="12.75" hidden="1">
      <c r="B158" s="15">
        <v>637016</v>
      </c>
      <c r="C158" s="9" t="s">
        <v>105</v>
      </c>
      <c r="D158" s="83">
        <v>2300</v>
      </c>
      <c r="E158" s="83">
        <v>2300</v>
      </c>
      <c r="F158" s="2"/>
    </row>
    <row r="159" spans="2:6" ht="12.75" hidden="1">
      <c r="B159" s="15">
        <v>637023</v>
      </c>
      <c r="C159" s="9" t="s">
        <v>106</v>
      </c>
      <c r="D159" s="83">
        <v>1100</v>
      </c>
      <c r="E159" s="83">
        <v>1100</v>
      </c>
      <c r="F159" s="2"/>
    </row>
    <row r="160" spans="2:6" ht="12.75" hidden="1">
      <c r="B160" s="15">
        <v>637026</v>
      </c>
      <c r="C160" s="9" t="s">
        <v>107</v>
      </c>
      <c r="D160" s="83">
        <v>5500</v>
      </c>
      <c r="E160" s="83">
        <v>5500</v>
      </c>
      <c r="F160" s="2"/>
    </row>
    <row r="161" spans="2:6" ht="12.75" hidden="1">
      <c r="B161" s="15">
        <v>637027</v>
      </c>
      <c r="C161" s="9" t="s">
        <v>108</v>
      </c>
      <c r="D161" s="83">
        <v>7500</v>
      </c>
      <c r="E161" s="83">
        <v>7500</v>
      </c>
      <c r="F161" s="2"/>
    </row>
    <row r="162" spans="2:6" ht="12.75" hidden="1">
      <c r="B162" s="15">
        <v>637031</v>
      </c>
      <c r="C162" s="9" t="s">
        <v>412</v>
      </c>
      <c r="D162" s="83">
        <v>15000</v>
      </c>
      <c r="E162" s="83">
        <v>15000</v>
      </c>
      <c r="F162" s="2"/>
    </row>
    <row r="163" spans="2:6" ht="12.75" hidden="1">
      <c r="B163" s="15">
        <v>637035</v>
      </c>
      <c r="C163" s="9" t="s">
        <v>417</v>
      </c>
      <c r="D163" s="83">
        <v>5000</v>
      </c>
      <c r="E163" s="83">
        <v>5000</v>
      </c>
      <c r="F163" s="2"/>
    </row>
    <row r="164" spans="2:6" ht="12.75" hidden="1">
      <c r="B164" s="15">
        <v>637005</v>
      </c>
      <c r="C164" s="9" t="s">
        <v>109</v>
      </c>
      <c r="D164" s="83">
        <v>0</v>
      </c>
      <c r="E164" s="83">
        <v>0</v>
      </c>
      <c r="F164" s="2"/>
    </row>
    <row r="165" spans="2:6" ht="12.75" hidden="1">
      <c r="B165" s="15">
        <v>637035</v>
      </c>
      <c r="C165" s="9" t="s">
        <v>110</v>
      </c>
      <c r="D165" s="83">
        <f>D168</f>
        <v>2425</v>
      </c>
      <c r="E165" s="83">
        <f>E168</f>
        <v>2425</v>
      </c>
      <c r="F165" s="2"/>
    </row>
    <row r="166" spans="2:6" ht="12.75" hidden="1">
      <c r="B166" s="15">
        <v>637036</v>
      </c>
      <c r="C166" s="9" t="s">
        <v>377</v>
      </c>
      <c r="D166" s="83">
        <v>1500</v>
      </c>
      <c r="E166" s="83">
        <v>2500</v>
      </c>
      <c r="F166" s="2"/>
    </row>
    <row r="167" spans="1:6" ht="12.75">
      <c r="A167" s="86"/>
      <c r="B167" s="36">
        <v>640</v>
      </c>
      <c r="C167" s="37" t="s">
        <v>378</v>
      </c>
      <c r="D167" s="97">
        <f>SUM(D168:D170)</f>
        <v>3125</v>
      </c>
      <c r="E167" s="97">
        <f>SUM(E168:E170)</f>
        <v>3125</v>
      </c>
      <c r="F167" s="2"/>
    </row>
    <row r="168" spans="2:6" ht="12.75" hidden="1">
      <c r="B168" s="15">
        <v>641006</v>
      </c>
      <c r="C168" s="9" t="s">
        <v>111</v>
      </c>
      <c r="D168" s="83">
        <v>2425</v>
      </c>
      <c r="E168" s="83">
        <v>2425</v>
      </c>
      <c r="F168" s="2"/>
    </row>
    <row r="169" spans="2:6" ht="12.75" hidden="1">
      <c r="B169" s="15">
        <v>642013</v>
      </c>
      <c r="C169" s="9" t="s">
        <v>112</v>
      </c>
      <c r="D169" s="83">
        <v>0</v>
      </c>
      <c r="E169" s="83">
        <v>0</v>
      </c>
      <c r="F169" s="2"/>
    </row>
    <row r="170" spans="2:6" ht="12.75" hidden="1">
      <c r="B170" s="15">
        <v>642015</v>
      </c>
      <c r="C170" s="9" t="s">
        <v>113</v>
      </c>
      <c r="D170" s="83">
        <v>700</v>
      </c>
      <c r="E170" s="83">
        <v>700</v>
      </c>
      <c r="F170" s="2"/>
    </row>
    <row r="171" spans="2:6" ht="15.75">
      <c r="B171" s="15"/>
      <c r="C171" s="9"/>
      <c r="D171" s="82"/>
      <c r="E171" s="82"/>
      <c r="F171" s="2"/>
    </row>
    <row r="172" spans="2:6" ht="15.75">
      <c r="B172" s="21" t="s">
        <v>114</v>
      </c>
      <c r="C172" s="22" t="s">
        <v>115</v>
      </c>
      <c r="D172" s="88">
        <f>SUM(D173:D175)</f>
        <v>20350</v>
      </c>
      <c r="E172" s="88">
        <f>SUM(E173:E175)</f>
        <v>20350</v>
      </c>
      <c r="F172" s="2"/>
    </row>
    <row r="173" spans="2:6" ht="12.75">
      <c r="B173" s="23" t="s">
        <v>116</v>
      </c>
      <c r="C173" s="20" t="s">
        <v>117</v>
      </c>
      <c r="D173" s="83">
        <v>14000</v>
      </c>
      <c r="E173" s="83">
        <v>14000</v>
      </c>
      <c r="F173" s="2"/>
    </row>
    <row r="174" spans="2:6" ht="12.75">
      <c r="B174" s="15">
        <v>620000</v>
      </c>
      <c r="C174" s="9" t="s">
        <v>67</v>
      </c>
      <c r="D174" s="83">
        <v>4900</v>
      </c>
      <c r="E174" s="83">
        <v>4900</v>
      </c>
      <c r="F174" s="2"/>
    </row>
    <row r="175" spans="2:6" ht="12.75">
      <c r="B175" s="15">
        <v>630000</v>
      </c>
      <c r="C175" s="9" t="s">
        <v>118</v>
      </c>
      <c r="D175" s="83">
        <v>1450</v>
      </c>
      <c r="E175" s="83">
        <v>1450</v>
      </c>
      <c r="F175" s="2"/>
    </row>
    <row r="176" spans="2:6" ht="15.75">
      <c r="B176" s="16"/>
      <c r="C176" s="12"/>
      <c r="D176" s="82"/>
      <c r="E176" s="82"/>
      <c r="F176" s="94"/>
    </row>
    <row r="177" spans="2:6" ht="15.75">
      <c r="B177" s="24" t="s">
        <v>119</v>
      </c>
      <c r="C177" s="22" t="s">
        <v>120</v>
      </c>
      <c r="D177" s="82">
        <f>D178</f>
        <v>2600</v>
      </c>
      <c r="E177" s="82">
        <f>E178</f>
        <v>2600</v>
      </c>
      <c r="F177" s="2"/>
    </row>
    <row r="178" spans="2:6" ht="12.75">
      <c r="B178" s="19" t="s">
        <v>122</v>
      </c>
      <c r="C178" s="20" t="s">
        <v>123</v>
      </c>
      <c r="D178" s="83">
        <v>2600</v>
      </c>
      <c r="E178" s="83">
        <v>2600</v>
      </c>
      <c r="F178" s="2"/>
    </row>
    <row r="179" spans="2:6" ht="15.75">
      <c r="B179" s="19"/>
      <c r="C179" s="20"/>
      <c r="D179" s="82"/>
      <c r="E179" s="82"/>
      <c r="F179" s="94"/>
    </row>
    <row r="180" spans="2:6" ht="15.75">
      <c r="B180" s="13" t="s">
        <v>124</v>
      </c>
      <c r="C180" s="22" t="s">
        <v>125</v>
      </c>
      <c r="D180" s="88">
        <f>SUM(D182:D184)</f>
        <v>6000</v>
      </c>
      <c r="E180" s="88">
        <f>SUM(E182:E184)</f>
        <v>6000</v>
      </c>
      <c r="F180" s="2"/>
    </row>
    <row r="181" spans="2:6" s="7" customFormat="1" ht="11.25" customHeight="1">
      <c r="B181" s="36" t="s">
        <v>122</v>
      </c>
      <c r="C181" s="10" t="s">
        <v>164</v>
      </c>
      <c r="D181" s="95">
        <f>SUM(D182:D184)</f>
        <v>6000</v>
      </c>
      <c r="E181" s="95">
        <f>SUM(E182:E184)</f>
        <v>6000</v>
      </c>
      <c r="F181" s="92"/>
    </row>
    <row r="182" spans="2:6" ht="12.75">
      <c r="B182" s="19">
        <v>637005</v>
      </c>
      <c r="C182" s="20" t="s">
        <v>126</v>
      </c>
      <c r="D182" s="83">
        <v>3000</v>
      </c>
      <c r="E182" s="83">
        <v>3000</v>
      </c>
      <c r="F182" s="2"/>
    </row>
    <row r="183" spans="2:6" ht="12.75">
      <c r="B183" s="15">
        <v>637012</v>
      </c>
      <c r="C183" s="9" t="s">
        <v>127</v>
      </c>
      <c r="D183" s="83">
        <v>2500</v>
      </c>
      <c r="E183" s="83">
        <v>2500</v>
      </c>
      <c r="F183" s="2"/>
    </row>
    <row r="184" spans="2:6" ht="12.75">
      <c r="B184" s="15">
        <v>637035</v>
      </c>
      <c r="C184" s="9" t="s">
        <v>128</v>
      </c>
      <c r="D184" s="83">
        <v>500</v>
      </c>
      <c r="E184" s="83">
        <v>500</v>
      </c>
      <c r="F184" s="2"/>
    </row>
    <row r="185" spans="2:6" ht="15.75">
      <c r="B185" s="15"/>
      <c r="C185" s="9"/>
      <c r="D185" s="82"/>
      <c r="E185" s="82"/>
      <c r="F185" s="2"/>
    </row>
    <row r="186" spans="2:6" ht="15.75">
      <c r="B186" s="13" t="s">
        <v>129</v>
      </c>
      <c r="C186" s="14" t="s">
        <v>130</v>
      </c>
      <c r="D186" s="88">
        <f>SUM(D187:D189)</f>
        <v>12900</v>
      </c>
      <c r="E186" s="88">
        <f>SUM(E187:E189)</f>
        <v>12900</v>
      </c>
      <c r="F186" s="2"/>
    </row>
    <row r="187" spans="2:6" ht="12.75">
      <c r="B187" s="15">
        <v>610000</v>
      </c>
      <c r="C187" s="9" t="s">
        <v>131</v>
      </c>
      <c r="D187" s="83">
        <v>8800</v>
      </c>
      <c r="E187" s="83">
        <v>8800</v>
      </c>
      <c r="F187" s="2"/>
    </row>
    <row r="188" spans="2:6" ht="12.75">
      <c r="B188" s="15">
        <v>620000</v>
      </c>
      <c r="C188" s="9" t="s">
        <v>67</v>
      </c>
      <c r="D188" s="83">
        <v>3150</v>
      </c>
      <c r="E188" s="83">
        <v>3150</v>
      </c>
      <c r="F188" s="2"/>
    </row>
    <row r="189" spans="2:6" ht="12.75">
      <c r="B189" s="15">
        <v>633000</v>
      </c>
      <c r="C189" s="9" t="s">
        <v>118</v>
      </c>
      <c r="D189" s="83">
        <v>950</v>
      </c>
      <c r="E189" s="83">
        <v>950</v>
      </c>
      <c r="F189" s="2"/>
    </row>
    <row r="190" spans="2:6" ht="15.75">
      <c r="B190" s="15"/>
      <c r="C190" s="9"/>
      <c r="D190" s="82"/>
      <c r="E190" s="82"/>
      <c r="F190" s="2"/>
    </row>
    <row r="191" spans="2:6" ht="15.75">
      <c r="B191" s="24" t="s">
        <v>132</v>
      </c>
      <c r="C191" s="22" t="s">
        <v>133</v>
      </c>
      <c r="D191" s="82">
        <f>D192</f>
        <v>0</v>
      </c>
      <c r="E191" s="82">
        <f>E192</f>
        <v>0</v>
      </c>
      <c r="F191" s="2"/>
    </row>
    <row r="192" spans="2:6" ht="12.75">
      <c r="B192" s="19" t="s">
        <v>122</v>
      </c>
      <c r="C192" s="20" t="s">
        <v>133</v>
      </c>
      <c r="D192" s="83">
        <v>0</v>
      </c>
      <c r="E192" s="83">
        <v>0</v>
      </c>
      <c r="F192" s="2"/>
    </row>
    <row r="193" spans="2:6" ht="15.75">
      <c r="B193" s="15"/>
      <c r="C193" s="9"/>
      <c r="D193" s="82"/>
      <c r="E193" s="82"/>
      <c r="F193" s="2"/>
    </row>
    <row r="194" spans="2:6" ht="15.75">
      <c r="B194" s="13" t="s">
        <v>134</v>
      </c>
      <c r="C194" s="14" t="s">
        <v>135</v>
      </c>
      <c r="D194" s="88">
        <f>D195</f>
        <v>5050</v>
      </c>
      <c r="E194" s="88">
        <f>E195</f>
        <v>5050</v>
      </c>
      <c r="F194" s="2"/>
    </row>
    <row r="195" spans="2:5" s="7" customFormat="1" ht="12.75">
      <c r="B195" s="36" t="s">
        <v>410</v>
      </c>
      <c r="C195" s="37" t="s">
        <v>411</v>
      </c>
      <c r="D195" s="95">
        <f>SUM(D196:D201)</f>
        <v>5050</v>
      </c>
      <c r="E195" s="95">
        <f>SUM(E196:E201)</f>
        <v>5050</v>
      </c>
    </row>
    <row r="196" spans="2:5" ht="12.75" hidden="1">
      <c r="B196" s="15">
        <v>651002</v>
      </c>
      <c r="C196" s="9" t="s">
        <v>136</v>
      </c>
      <c r="D196" s="81">
        <v>0</v>
      </c>
      <c r="E196" s="81">
        <v>0</v>
      </c>
    </row>
    <row r="197" spans="2:5" ht="12.75" hidden="1">
      <c r="B197" s="15">
        <v>651002</v>
      </c>
      <c r="C197" s="9" t="s">
        <v>392</v>
      </c>
      <c r="D197" s="81"/>
      <c r="E197" s="81"/>
    </row>
    <row r="198" spans="2:5" ht="12.75" hidden="1">
      <c r="B198" s="15">
        <v>651002</v>
      </c>
      <c r="C198" s="9" t="s">
        <v>137</v>
      </c>
      <c r="D198" s="81">
        <v>0</v>
      </c>
      <c r="E198" s="81">
        <v>0</v>
      </c>
    </row>
    <row r="199" spans="2:5" ht="12.75" hidden="1">
      <c r="B199" s="15">
        <v>651002</v>
      </c>
      <c r="C199" s="9" t="s">
        <v>138</v>
      </c>
      <c r="D199" s="81">
        <v>0</v>
      </c>
      <c r="E199" s="81">
        <v>0</v>
      </c>
    </row>
    <row r="200" spans="2:5" ht="12.75" hidden="1">
      <c r="B200" s="15">
        <v>651002</v>
      </c>
      <c r="C200" s="9" t="s">
        <v>139</v>
      </c>
      <c r="D200" s="81">
        <v>0</v>
      </c>
      <c r="E200" s="81">
        <v>0</v>
      </c>
    </row>
    <row r="201" spans="2:5" ht="12.75" hidden="1">
      <c r="B201" s="15">
        <v>651002</v>
      </c>
      <c r="C201" s="9" t="s">
        <v>140</v>
      </c>
      <c r="D201" s="83">
        <v>5050</v>
      </c>
      <c r="E201" s="83">
        <v>5050</v>
      </c>
    </row>
    <row r="202" spans="2:5" ht="15.75">
      <c r="B202" s="16"/>
      <c r="C202" s="12"/>
      <c r="D202" s="82"/>
      <c r="E202" s="82"/>
    </row>
    <row r="203" spans="2:5" ht="15.75">
      <c r="B203" s="25" t="s">
        <v>141</v>
      </c>
      <c r="C203" s="14" t="s">
        <v>142</v>
      </c>
      <c r="D203" s="98">
        <f>SUM(D204+D210)</f>
        <v>108630</v>
      </c>
      <c r="E203" s="98">
        <f>SUM(E204+E210)</f>
        <v>108730</v>
      </c>
    </row>
    <row r="204" spans="2:5" ht="12.75">
      <c r="B204" s="26"/>
      <c r="C204" s="20" t="s">
        <v>408</v>
      </c>
      <c r="D204" s="102">
        <f>SUM(D206:D208)</f>
        <v>73230</v>
      </c>
      <c r="E204" s="102">
        <f>SUM(E206:E209)</f>
        <v>73330</v>
      </c>
    </row>
    <row r="205" spans="2:5" s="7" customFormat="1" ht="12.75" hidden="1">
      <c r="B205" s="26"/>
      <c r="C205" s="20"/>
      <c r="D205" s="102"/>
      <c r="E205" s="102"/>
    </row>
    <row r="206" spans="2:5" ht="12.75" hidden="1">
      <c r="B206" s="26" t="s">
        <v>406</v>
      </c>
      <c r="C206" s="20" t="s">
        <v>405</v>
      </c>
      <c r="D206" s="83">
        <v>47000</v>
      </c>
      <c r="E206" s="83">
        <v>47000</v>
      </c>
    </row>
    <row r="207" spans="2:5" ht="12.75" hidden="1">
      <c r="B207" s="26" t="s">
        <v>407</v>
      </c>
      <c r="C207" s="20" t="s">
        <v>67</v>
      </c>
      <c r="D207" s="83">
        <v>16500</v>
      </c>
      <c r="E207" s="83">
        <v>16500</v>
      </c>
    </row>
    <row r="208" spans="2:5" ht="12.75" hidden="1">
      <c r="B208" s="26" t="s">
        <v>122</v>
      </c>
      <c r="C208" s="20" t="s">
        <v>164</v>
      </c>
      <c r="D208" s="83">
        <v>9730</v>
      </c>
      <c r="E208" s="83">
        <v>9730</v>
      </c>
    </row>
    <row r="209" spans="2:5" ht="12.75" hidden="1">
      <c r="B209" s="15">
        <v>641001</v>
      </c>
      <c r="C209" s="20" t="s">
        <v>446</v>
      </c>
      <c r="D209" s="83"/>
      <c r="E209" s="83">
        <v>100</v>
      </c>
    </row>
    <row r="210" spans="1:5" ht="12.75">
      <c r="A210" s="86"/>
      <c r="B210" s="27"/>
      <c r="C210" s="10" t="s">
        <v>143</v>
      </c>
      <c r="D210" s="84">
        <f>SUM(D211:D214)</f>
        <v>35400</v>
      </c>
      <c r="E210" s="84">
        <f>SUM(E211:E214)</f>
        <v>35400</v>
      </c>
    </row>
    <row r="211" spans="1:5" ht="12.75" hidden="1">
      <c r="A211" s="7"/>
      <c r="B211" s="26" t="s">
        <v>406</v>
      </c>
      <c r="C211" s="9" t="s">
        <v>405</v>
      </c>
      <c r="D211" s="83">
        <v>25000</v>
      </c>
      <c r="E211" s="83">
        <v>25000</v>
      </c>
    </row>
    <row r="212" spans="1:5" ht="12.75" hidden="1">
      <c r="A212" s="7"/>
      <c r="B212" s="26" t="s">
        <v>407</v>
      </c>
      <c r="C212" s="9" t="s">
        <v>67</v>
      </c>
      <c r="D212" s="83">
        <v>7500</v>
      </c>
      <c r="E212" s="83">
        <v>7500</v>
      </c>
    </row>
    <row r="213" spans="1:5" ht="12.75" hidden="1">
      <c r="A213" s="7"/>
      <c r="B213" s="26" t="s">
        <v>122</v>
      </c>
      <c r="C213" s="9" t="s">
        <v>164</v>
      </c>
      <c r="D213" s="83">
        <v>2900</v>
      </c>
      <c r="E213" s="83">
        <v>2900</v>
      </c>
    </row>
    <row r="214" spans="2:5" ht="12.75" hidden="1">
      <c r="B214" s="27"/>
      <c r="C214" s="9" t="s">
        <v>352</v>
      </c>
      <c r="D214" s="83">
        <v>0</v>
      </c>
      <c r="E214" s="83">
        <v>0</v>
      </c>
    </row>
    <row r="215" spans="2:5" ht="15.75">
      <c r="B215" s="25"/>
      <c r="C215" s="9"/>
      <c r="D215" s="82"/>
      <c r="E215" s="82"/>
    </row>
    <row r="216" spans="2:5" ht="15.75">
      <c r="B216" s="13" t="s">
        <v>144</v>
      </c>
      <c r="C216" s="14" t="s">
        <v>145</v>
      </c>
      <c r="D216" s="82">
        <v>2900</v>
      </c>
      <c r="E216" s="82">
        <v>2900</v>
      </c>
    </row>
    <row r="217" spans="2:5" ht="15.75">
      <c r="B217" s="13"/>
      <c r="C217" s="14"/>
      <c r="D217" s="82"/>
      <c r="E217" s="82"/>
    </row>
    <row r="218" spans="2:5" ht="15.75">
      <c r="B218" s="13" t="s">
        <v>146</v>
      </c>
      <c r="C218" s="14" t="s">
        <v>147</v>
      </c>
      <c r="D218" s="88">
        <f>SUM(D219:D221)</f>
        <v>160420</v>
      </c>
      <c r="E218" s="88">
        <f>SUM(E219:E221)</f>
        <v>160520</v>
      </c>
    </row>
    <row r="219" spans="2:5" ht="12.75">
      <c r="B219" s="15">
        <v>600000</v>
      </c>
      <c r="C219" s="9" t="s">
        <v>148</v>
      </c>
      <c r="D219" s="83">
        <v>420</v>
      </c>
      <c r="E219" s="83">
        <v>420</v>
      </c>
    </row>
    <row r="220" spans="2:5" ht="12.75">
      <c r="B220" s="15">
        <v>641001</v>
      </c>
      <c r="C220" s="9" t="s">
        <v>447</v>
      </c>
      <c r="D220" s="83"/>
      <c r="E220" s="83">
        <v>100</v>
      </c>
    </row>
    <row r="221" spans="2:5" ht="12.75">
      <c r="B221" s="15">
        <v>641001</v>
      </c>
      <c r="C221" s="9" t="s">
        <v>149</v>
      </c>
      <c r="D221" s="83">
        <v>160000</v>
      </c>
      <c r="E221" s="83">
        <v>160000</v>
      </c>
    </row>
    <row r="222" spans="2:5" ht="15.75">
      <c r="B222" s="15"/>
      <c r="C222" s="9"/>
      <c r="D222" s="82"/>
      <c r="E222" s="82"/>
    </row>
    <row r="223" spans="2:5" ht="15.75">
      <c r="B223" s="13" t="s">
        <v>150</v>
      </c>
      <c r="C223" s="14" t="s">
        <v>151</v>
      </c>
      <c r="D223" s="88">
        <f>SUM(D224:D231)</f>
        <v>205200</v>
      </c>
      <c r="E223" s="88">
        <f>SUM(E224:E231)</f>
        <v>205300</v>
      </c>
    </row>
    <row r="224" spans="2:5" ht="12.75">
      <c r="B224" s="19">
        <v>633006</v>
      </c>
      <c r="C224" s="20" t="s">
        <v>152</v>
      </c>
      <c r="D224" s="83">
        <v>700</v>
      </c>
      <c r="E224" s="83">
        <v>700</v>
      </c>
    </row>
    <row r="225" spans="2:5" ht="12.75">
      <c r="B225" s="19">
        <v>637005</v>
      </c>
      <c r="C225" s="20" t="s">
        <v>153</v>
      </c>
      <c r="D225" s="83">
        <v>2000</v>
      </c>
      <c r="E225" s="83">
        <v>2000</v>
      </c>
    </row>
    <row r="226" spans="2:5" ht="12.75">
      <c r="B226" s="19">
        <v>641001</v>
      </c>
      <c r="C226" s="20" t="s">
        <v>448</v>
      </c>
      <c r="D226" s="83"/>
      <c r="E226" s="83">
        <v>100</v>
      </c>
    </row>
    <row r="227" spans="2:5" ht="12.75">
      <c r="B227" s="19">
        <v>641001</v>
      </c>
      <c r="C227" s="20" t="s">
        <v>154</v>
      </c>
      <c r="D227" s="83">
        <v>27500</v>
      </c>
      <c r="E227" s="83">
        <v>27500</v>
      </c>
    </row>
    <row r="228" spans="2:5" ht="12.75">
      <c r="B228" s="19">
        <v>641001</v>
      </c>
      <c r="C228" s="20" t="s">
        <v>393</v>
      </c>
      <c r="D228" s="83">
        <v>0</v>
      </c>
      <c r="E228" s="83">
        <v>0</v>
      </c>
    </row>
    <row r="229" spans="2:5" ht="12.75">
      <c r="B229" s="15">
        <v>641001</v>
      </c>
      <c r="C229" s="9" t="s">
        <v>155</v>
      </c>
      <c r="D229" s="83">
        <v>45000</v>
      </c>
      <c r="E229" s="83">
        <v>45000</v>
      </c>
    </row>
    <row r="230" spans="2:5" ht="12.75">
      <c r="B230" s="15">
        <v>642002</v>
      </c>
      <c r="C230" s="9" t="s">
        <v>409</v>
      </c>
      <c r="D230" s="83">
        <v>0</v>
      </c>
      <c r="E230" s="83">
        <v>0</v>
      </c>
    </row>
    <row r="231" spans="2:5" ht="12.75">
      <c r="B231" s="15">
        <v>641001</v>
      </c>
      <c r="C231" s="9" t="s">
        <v>156</v>
      </c>
      <c r="D231" s="83">
        <v>130000</v>
      </c>
      <c r="E231" s="83">
        <v>130000</v>
      </c>
    </row>
    <row r="232" spans="2:5" ht="12.75">
      <c r="B232" s="15"/>
      <c r="C232" s="9"/>
      <c r="D232" s="83"/>
      <c r="E232" s="83"/>
    </row>
    <row r="233" spans="2:5" ht="15.75">
      <c r="B233" s="24" t="s">
        <v>157</v>
      </c>
      <c r="C233" s="22" t="s">
        <v>158</v>
      </c>
      <c r="D233" s="82">
        <f>D234</f>
        <v>900</v>
      </c>
      <c r="E233" s="82">
        <f>E234</f>
        <v>900</v>
      </c>
    </row>
    <row r="234" spans="2:5" ht="12.75">
      <c r="B234" s="15">
        <v>600000</v>
      </c>
      <c r="C234" s="9" t="s">
        <v>159</v>
      </c>
      <c r="D234" s="83">
        <v>900</v>
      </c>
      <c r="E234" s="83">
        <v>900</v>
      </c>
    </row>
    <row r="235" spans="2:5" ht="12.75">
      <c r="B235" s="15"/>
      <c r="C235" s="9"/>
      <c r="D235" s="83"/>
      <c r="E235" s="83"/>
    </row>
    <row r="236" spans="2:5" ht="15.75">
      <c r="B236" s="28" t="s">
        <v>160</v>
      </c>
      <c r="C236" s="22" t="s">
        <v>161</v>
      </c>
      <c r="D236" s="88">
        <f>SUM(D237:D240)</f>
        <v>63250</v>
      </c>
      <c r="E236" s="88">
        <f>SUM(E237:E240)</f>
        <v>63250</v>
      </c>
    </row>
    <row r="237" spans="2:5" ht="12.75">
      <c r="B237" s="15">
        <v>610000</v>
      </c>
      <c r="C237" s="9" t="s">
        <v>162</v>
      </c>
      <c r="D237" s="83">
        <v>10300</v>
      </c>
      <c r="E237" s="83">
        <v>10300</v>
      </c>
    </row>
    <row r="238" spans="2:5" ht="12.75">
      <c r="B238" s="15">
        <v>620000</v>
      </c>
      <c r="C238" s="9" t="s">
        <v>163</v>
      </c>
      <c r="D238" s="83">
        <v>3250</v>
      </c>
      <c r="E238" s="83">
        <v>3250</v>
      </c>
    </row>
    <row r="239" spans="2:5" ht="12.75">
      <c r="B239" s="15">
        <v>630000</v>
      </c>
      <c r="C239" s="9" t="s">
        <v>164</v>
      </c>
      <c r="D239" s="83">
        <v>700</v>
      </c>
      <c r="E239" s="83">
        <v>700</v>
      </c>
    </row>
    <row r="240" spans="2:5" ht="12.75">
      <c r="B240" s="15">
        <v>633000</v>
      </c>
      <c r="C240" s="9" t="s">
        <v>165</v>
      </c>
      <c r="D240" s="83">
        <v>49000</v>
      </c>
      <c r="E240" s="83">
        <v>49000</v>
      </c>
    </row>
    <row r="241" spans="2:5" ht="12.75">
      <c r="B241" s="16"/>
      <c r="C241" s="12"/>
      <c r="D241" s="83"/>
      <c r="E241" s="83"/>
    </row>
    <row r="242" spans="2:5" ht="15.75">
      <c r="B242" s="13" t="s">
        <v>166</v>
      </c>
      <c r="C242" s="14" t="s">
        <v>167</v>
      </c>
      <c r="D242" s="88">
        <f>SUM(D243:D264)</f>
        <v>99900</v>
      </c>
      <c r="E242" s="88">
        <f>SUM(E243:E264)</f>
        <v>99900</v>
      </c>
    </row>
    <row r="243" spans="2:5" ht="12.75">
      <c r="B243" s="19">
        <v>610000</v>
      </c>
      <c r="C243" s="20" t="s">
        <v>168</v>
      </c>
      <c r="D243" s="83">
        <v>3000</v>
      </c>
      <c r="E243" s="83">
        <v>3000</v>
      </c>
    </row>
    <row r="244" spans="2:5" ht="12.75">
      <c r="B244" s="19">
        <v>620000</v>
      </c>
      <c r="C244" s="20" t="s">
        <v>169</v>
      </c>
      <c r="D244" s="83">
        <v>800</v>
      </c>
      <c r="E244" s="83">
        <v>800</v>
      </c>
    </row>
    <row r="245" spans="2:5" ht="12.75">
      <c r="B245" s="19">
        <v>630000</v>
      </c>
      <c r="C245" s="20" t="s">
        <v>170</v>
      </c>
      <c r="D245" s="83">
        <v>1600</v>
      </c>
      <c r="E245" s="83">
        <v>1600</v>
      </c>
    </row>
    <row r="246" spans="2:5" ht="12.75">
      <c r="B246" s="19">
        <v>637005</v>
      </c>
      <c r="C246" s="20" t="s">
        <v>439</v>
      </c>
      <c r="D246" s="83">
        <v>30000</v>
      </c>
      <c r="E246" s="83">
        <v>30000</v>
      </c>
    </row>
    <row r="247" spans="2:5" ht="12.75">
      <c r="B247" s="19">
        <v>637005</v>
      </c>
      <c r="C247" s="20" t="s">
        <v>331</v>
      </c>
      <c r="D247" s="83"/>
      <c r="E247" s="83"/>
    </row>
    <row r="248" spans="2:5" ht="12.75">
      <c r="B248" s="19">
        <v>637005</v>
      </c>
      <c r="C248" s="20" t="s">
        <v>171</v>
      </c>
      <c r="D248" s="83">
        <v>10000</v>
      </c>
      <c r="E248" s="83">
        <v>10000</v>
      </c>
    </row>
    <row r="249" spans="2:5" ht="12.75">
      <c r="B249" s="19">
        <v>637005</v>
      </c>
      <c r="C249" s="20" t="s">
        <v>370</v>
      </c>
      <c r="D249" s="83">
        <v>1000</v>
      </c>
      <c r="E249" s="83">
        <v>1000</v>
      </c>
    </row>
    <row r="250" spans="2:5" ht="12.75">
      <c r="B250" s="19" t="s">
        <v>372</v>
      </c>
      <c r="C250" s="20" t="s">
        <v>381</v>
      </c>
      <c r="D250" s="83"/>
      <c r="E250" s="83"/>
    </row>
    <row r="251" spans="2:5" ht="12.75">
      <c r="B251" s="19">
        <v>641001</v>
      </c>
      <c r="C251" s="20" t="s">
        <v>371</v>
      </c>
      <c r="D251" s="83">
        <v>0</v>
      </c>
      <c r="E251" s="83">
        <v>0</v>
      </c>
    </row>
    <row r="252" spans="2:5" ht="12.75">
      <c r="B252" s="19">
        <v>641001</v>
      </c>
      <c r="C252" s="20" t="s">
        <v>363</v>
      </c>
      <c r="D252" s="83">
        <v>3500</v>
      </c>
      <c r="E252" s="83">
        <v>3500</v>
      </c>
    </row>
    <row r="253" spans="2:5" ht="12.75">
      <c r="B253" s="19">
        <v>641001</v>
      </c>
      <c r="C253" s="20" t="s">
        <v>364</v>
      </c>
      <c r="D253" s="83">
        <v>0</v>
      </c>
      <c r="E253" s="83">
        <v>0</v>
      </c>
    </row>
    <row r="254" spans="2:5" ht="12.75">
      <c r="B254" s="19">
        <v>641001</v>
      </c>
      <c r="C254" s="20" t="s">
        <v>362</v>
      </c>
      <c r="D254" s="83">
        <v>0</v>
      </c>
      <c r="E254" s="83">
        <v>0</v>
      </c>
    </row>
    <row r="255" spans="2:5" ht="12.75">
      <c r="B255" s="19">
        <v>641001</v>
      </c>
      <c r="C255" s="20" t="s">
        <v>362</v>
      </c>
      <c r="D255" s="83">
        <v>0</v>
      </c>
      <c r="E255" s="83">
        <v>0</v>
      </c>
    </row>
    <row r="256" spans="2:5" ht="12.75">
      <c r="B256" s="19">
        <v>641001</v>
      </c>
      <c r="C256" s="20" t="s">
        <v>353</v>
      </c>
      <c r="D256" s="83">
        <v>0</v>
      </c>
      <c r="E256" s="83">
        <v>0</v>
      </c>
    </row>
    <row r="257" spans="2:5" ht="12.75">
      <c r="B257" s="19">
        <v>641001</v>
      </c>
      <c r="C257" s="20" t="s">
        <v>354</v>
      </c>
      <c r="D257" s="83">
        <v>0</v>
      </c>
      <c r="E257" s="83">
        <v>0</v>
      </c>
    </row>
    <row r="258" spans="2:5" ht="12.75">
      <c r="B258" s="19">
        <v>641001</v>
      </c>
      <c r="C258" s="20" t="s">
        <v>344</v>
      </c>
      <c r="D258" s="83">
        <v>0</v>
      </c>
      <c r="E258" s="83">
        <v>0</v>
      </c>
    </row>
    <row r="259" spans="2:5" ht="12.75">
      <c r="B259" s="19">
        <v>641001</v>
      </c>
      <c r="C259" s="20" t="s">
        <v>345</v>
      </c>
      <c r="D259" s="83">
        <v>0</v>
      </c>
      <c r="E259" s="83">
        <v>0</v>
      </c>
    </row>
    <row r="260" spans="2:5" ht="12.75">
      <c r="B260" s="19">
        <v>641001</v>
      </c>
      <c r="C260" s="20" t="s">
        <v>346</v>
      </c>
      <c r="D260" s="83">
        <v>0</v>
      </c>
      <c r="E260" s="83">
        <v>0</v>
      </c>
    </row>
    <row r="261" spans="2:5" ht="12.75">
      <c r="B261" s="19">
        <v>641001</v>
      </c>
      <c r="C261" s="20" t="s">
        <v>347</v>
      </c>
      <c r="D261" s="83">
        <v>0</v>
      </c>
      <c r="E261" s="83">
        <v>0</v>
      </c>
    </row>
    <row r="262" spans="2:5" ht="12.75">
      <c r="B262" s="19">
        <v>641001</v>
      </c>
      <c r="C262" s="20" t="s">
        <v>348</v>
      </c>
      <c r="D262" s="83">
        <v>0</v>
      </c>
      <c r="E262" s="83">
        <v>0</v>
      </c>
    </row>
    <row r="263" spans="2:5" ht="12.75">
      <c r="B263" s="19">
        <v>641001</v>
      </c>
      <c r="C263" s="20" t="s">
        <v>349</v>
      </c>
      <c r="D263" s="83">
        <v>0</v>
      </c>
      <c r="E263" s="83">
        <v>0</v>
      </c>
    </row>
    <row r="264" spans="2:5" ht="12.75">
      <c r="B264" s="19">
        <v>641001</v>
      </c>
      <c r="C264" s="20" t="s">
        <v>172</v>
      </c>
      <c r="D264" s="83">
        <v>50000</v>
      </c>
      <c r="E264" s="83">
        <v>50000</v>
      </c>
    </row>
    <row r="265" spans="2:5" ht="12.75">
      <c r="B265" s="15"/>
      <c r="C265" s="9"/>
      <c r="D265" s="83"/>
      <c r="E265" s="83"/>
    </row>
    <row r="266" spans="2:5" ht="15.75">
      <c r="B266" s="13" t="s">
        <v>173</v>
      </c>
      <c r="C266" s="14" t="s">
        <v>174</v>
      </c>
      <c r="D266" s="88">
        <f>SUM(D267+D271+D272)</f>
        <v>96350</v>
      </c>
      <c r="E266" s="88">
        <f>SUM(E267+E271+E272)</f>
        <v>96350</v>
      </c>
    </row>
    <row r="267" spans="2:5" s="7" customFormat="1" ht="12.75">
      <c r="B267" s="36" t="s">
        <v>122</v>
      </c>
      <c r="C267" s="37" t="s">
        <v>164</v>
      </c>
      <c r="D267" s="95">
        <f>SUM(D268:D270)</f>
        <v>81350</v>
      </c>
      <c r="E267" s="95">
        <f>SUM(E268:E270)</f>
        <v>81350</v>
      </c>
    </row>
    <row r="268" spans="2:5" ht="12.75" hidden="1">
      <c r="B268" s="15">
        <v>632001</v>
      </c>
      <c r="C268" s="9" t="s">
        <v>175</v>
      </c>
      <c r="D268" s="83">
        <v>80000</v>
      </c>
      <c r="E268" s="83">
        <v>80000</v>
      </c>
    </row>
    <row r="269" spans="2:5" ht="12.75" hidden="1">
      <c r="B269" s="15">
        <v>632002</v>
      </c>
      <c r="C269" s="9" t="s">
        <v>176</v>
      </c>
      <c r="D269" s="83">
        <v>350</v>
      </c>
      <c r="E269" s="83">
        <v>350</v>
      </c>
    </row>
    <row r="270" spans="2:5" ht="12.75" hidden="1">
      <c r="B270" s="15">
        <v>637005</v>
      </c>
      <c r="C270" s="9" t="s">
        <v>177</v>
      </c>
      <c r="D270" s="83">
        <v>1000</v>
      </c>
      <c r="E270" s="83">
        <v>1000</v>
      </c>
    </row>
    <row r="271" spans="2:5" ht="12.75" hidden="1">
      <c r="B271" s="15" t="s">
        <v>372</v>
      </c>
      <c r="C271" s="9" t="s">
        <v>394</v>
      </c>
      <c r="D271" s="83"/>
      <c r="E271" s="83"/>
    </row>
    <row r="272" spans="2:5" ht="12.75">
      <c r="B272" s="15">
        <v>641001</v>
      </c>
      <c r="C272" s="9" t="s">
        <v>178</v>
      </c>
      <c r="D272" s="83">
        <v>15000</v>
      </c>
      <c r="E272" s="83">
        <v>15000</v>
      </c>
    </row>
    <row r="273" spans="2:5" ht="12.75">
      <c r="B273" s="15"/>
      <c r="C273" s="9"/>
      <c r="D273" s="83"/>
      <c r="E273" s="83"/>
    </row>
    <row r="274" spans="2:5" ht="15.75">
      <c r="B274" s="13" t="s">
        <v>179</v>
      </c>
      <c r="C274" s="14" t="s">
        <v>180</v>
      </c>
      <c r="D274" s="88">
        <f>D275</f>
        <v>600</v>
      </c>
      <c r="E274" s="88">
        <f>E275</f>
        <v>600</v>
      </c>
    </row>
    <row r="275" spans="2:5" s="7" customFormat="1" ht="12.75">
      <c r="B275" s="36" t="s">
        <v>122</v>
      </c>
      <c r="C275" s="37" t="s">
        <v>164</v>
      </c>
      <c r="D275" s="95">
        <f>SUM(D276+D277)</f>
        <v>600</v>
      </c>
      <c r="E275" s="95">
        <f>SUM(E276+E277)</f>
        <v>600</v>
      </c>
    </row>
    <row r="276" spans="2:5" ht="12.75" hidden="1">
      <c r="B276" s="15">
        <v>632001</v>
      </c>
      <c r="C276" s="9" t="s">
        <v>181</v>
      </c>
      <c r="D276" s="83">
        <v>200</v>
      </c>
      <c r="E276" s="83">
        <v>200</v>
      </c>
    </row>
    <row r="277" spans="2:5" ht="12.75" hidden="1">
      <c r="B277" s="15">
        <v>632002</v>
      </c>
      <c r="C277" s="9" t="s">
        <v>182</v>
      </c>
      <c r="D277" s="83">
        <v>400</v>
      </c>
      <c r="E277" s="83">
        <v>400</v>
      </c>
    </row>
    <row r="278" spans="2:5" ht="12.75">
      <c r="B278" s="15"/>
      <c r="C278" s="9"/>
      <c r="D278" s="83"/>
      <c r="E278" s="83"/>
    </row>
    <row r="279" spans="2:5" ht="15.75">
      <c r="B279" s="13" t="s">
        <v>183</v>
      </c>
      <c r="C279" s="14" t="s">
        <v>184</v>
      </c>
      <c r="D279" s="88">
        <f>SUM(D280+D286+D287)</f>
        <v>50000</v>
      </c>
      <c r="E279" s="88">
        <f>SUM(E280+E286+E287)</f>
        <v>50000</v>
      </c>
    </row>
    <row r="280" spans="2:5" s="86" customFormat="1" ht="12.75">
      <c r="B280" s="36">
        <v>642001</v>
      </c>
      <c r="C280" s="37" t="s">
        <v>436</v>
      </c>
      <c r="D280" s="84">
        <f>SUM(D281:D285)</f>
        <v>47000</v>
      </c>
      <c r="E280" s="84">
        <f>SUM(E281:E285)</f>
        <v>47000</v>
      </c>
    </row>
    <row r="281" spans="2:5" s="7" customFormat="1" ht="12.75" hidden="1">
      <c r="B281" s="15">
        <v>642001</v>
      </c>
      <c r="C281" s="9" t="s">
        <v>431</v>
      </c>
      <c r="D281" s="83">
        <v>34120</v>
      </c>
      <c r="E281" s="83">
        <v>34120</v>
      </c>
    </row>
    <row r="282" spans="2:5" s="7" customFormat="1" ht="12.75" hidden="1">
      <c r="B282" s="15">
        <v>642001</v>
      </c>
      <c r="C282" s="9" t="s">
        <v>432</v>
      </c>
      <c r="D282" s="83">
        <v>11180</v>
      </c>
      <c r="E282" s="83">
        <v>11180</v>
      </c>
    </row>
    <row r="283" spans="2:5" s="7" customFormat="1" ht="12.75" hidden="1">
      <c r="B283" s="15">
        <v>642001</v>
      </c>
      <c r="C283" s="9" t="s">
        <v>433</v>
      </c>
      <c r="D283" s="83">
        <v>660</v>
      </c>
      <c r="E283" s="83">
        <v>660</v>
      </c>
    </row>
    <row r="284" spans="2:5" s="7" customFormat="1" ht="12.75" hidden="1">
      <c r="B284" s="15">
        <v>642001</v>
      </c>
      <c r="C284" s="9" t="s">
        <v>434</v>
      </c>
      <c r="D284" s="83">
        <v>570</v>
      </c>
      <c r="E284" s="83">
        <v>570</v>
      </c>
    </row>
    <row r="285" spans="2:5" s="7" customFormat="1" ht="12.75" hidden="1">
      <c r="B285" s="15">
        <v>642001</v>
      </c>
      <c r="C285" s="9" t="s">
        <v>435</v>
      </c>
      <c r="D285" s="83">
        <v>470</v>
      </c>
      <c r="E285" s="83">
        <v>470</v>
      </c>
    </row>
    <row r="286" spans="2:5" ht="12.75">
      <c r="B286" s="15">
        <v>644002</v>
      </c>
      <c r="C286" s="9" t="s">
        <v>185</v>
      </c>
      <c r="D286" s="83">
        <v>2000</v>
      </c>
      <c r="E286" s="83">
        <v>2000</v>
      </c>
    </row>
    <row r="287" spans="2:5" ht="12.75">
      <c r="B287" s="15">
        <v>637002</v>
      </c>
      <c r="C287" s="9" t="s">
        <v>186</v>
      </c>
      <c r="D287" s="83">
        <v>1000</v>
      </c>
      <c r="E287" s="83">
        <v>1000</v>
      </c>
    </row>
    <row r="288" spans="2:5" ht="14.25">
      <c r="B288" s="29"/>
      <c r="C288" s="30"/>
      <c r="D288" s="83"/>
      <c r="E288" s="83"/>
    </row>
    <row r="289" spans="2:5" ht="15.75">
      <c r="B289" s="13" t="s">
        <v>187</v>
      </c>
      <c r="C289" s="14" t="s">
        <v>188</v>
      </c>
      <c r="D289" s="88">
        <f>SUM(D290:D292)</f>
        <v>143000</v>
      </c>
      <c r="E289" s="88">
        <f>SUM(E290:E292)</f>
        <v>143000</v>
      </c>
    </row>
    <row r="290" spans="2:5" ht="12.75">
      <c r="B290" s="15">
        <v>641001</v>
      </c>
      <c r="C290" s="9" t="s">
        <v>189</v>
      </c>
      <c r="D290" s="83">
        <v>33000</v>
      </c>
      <c r="E290" s="83">
        <v>33000</v>
      </c>
    </row>
    <row r="291" spans="2:5" ht="12.75">
      <c r="B291" s="15">
        <v>641001</v>
      </c>
      <c r="C291" s="9" t="s">
        <v>190</v>
      </c>
      <c r="D291" s="83">
        <v>105000</v>
      </c>
      <c r="E291" s="83">
        <v>105000</v>
      </c>
    </row>
    <row r="292" spans="2:5" ht="12.75">
      <c r="B292" s="15">
        <v>635006</v>
      </c>
      <c r="C292" s="9" t="s">
        <v>191</v>
      </c>
      <c r="D292" s="83">
        <v>5000</v>
      </c>
      <c r="E292" s="83">
        <v>5000</v>
      </c>
    </row>
    <row r="293" spans="2:5" ht="12.75">
      <c r="B293" s="15"/>
      <c r="C293" s="9"/>
      <c r="D293" s="83"/>
      <c r="E293" s="83"/>
    </row>
    <row r="294" spans="2:5" ht="15.75">
      <c r="B294" s="13" t="s">
        <v>192</v>
      </c>
      <c r="C294" s="14" t="s">
        <v>193</v>
      </c>
      <c r="D294" s="88">
        <f>D295</f>
        <v>5000</v>
      </c>
      <c r="E294" s="88">
        <f>E295</f>
        <v>5000</v>
      </c>
    </row>
    <row r="295" spans="2:5" ht="12.75">
      <c r="B295" s="15">
        <v>641001</v>
      </c>
      <c r="C295" s="9" t="s">
        <v>194</v>
      </c>
      <c r="D295" s="83">
        <v>5000</v>
      </c>
      <c r="E295" s="83">
        <v>5000</v>
      </c>
    </row>
    <row r="296" spans="2:5" ht="12.75">
      <c r="B296" s="15"/>
      <c r="C296" s="9"/>
      <c r="D296" s="83"/>
      <c r="E296" s="83"/>
    </row>
    <row r="297" spans="2:5" ht="15.75">
      <c r="B297" s="13" t="s">
        <v>195</v>
      </c>
      <c r="C297" s="14" t="s">
        <v>196</v>
      </c>
      <c r="D297" s="88">
        <f>SUM(D298+D299+D301)</f>
        <v>18897</v>
      </c>
      <c r="E297" s="88">
        <f>SUM(E298+E299+E301)</f>
        <v>18897</v>
      </c>
    </row>
    <row r="298" spans="2:5" ht="12.75">
      <c r="B298" s="15" t="s">
        <v>197</v>
      </c>
      <c r="C298" s="9" t="s">
        <v>198</v>
      </c>
      <c r="D298" s="83">
        <v>4100</v>
      </c>
      <c r="E298" s="83">
        <v>4100</v>
      </c>
    </row>
    <row r="299" spans="2:5" ht="12.75">
      <c r="B299" s="15" t="s">
        <v>199</v>
      </c>
      <c r="C299" s="9" t="s">
        <v>200</v>
      </c>
      <c r="D299" s="83">
        <v>12210</v>
      </c>
      <c r="E299" s="83">
        <v>12210</v>
      </c>
    </row>
    <row r="300" spans="2:5" ht="12.75">
      <c r="B300" s="15">
        <v>635006</v>
      </c>
      <c r="C300" s="9" t="s">
        <v>382</v>
      </c>
      <c r="D300" s="83"/>
      <c r="E300" s="83"/>
    </row>
    <row r="301" spans="1:5" ht="12.75">
      <c r="A301" s="86"/>
      <c r="B301" s="36">
        <v>642006</v>
      </c>
      <c r="C301" s="37" t="s">
        <v>379</v>
      </c>
      <c r="D301" s="99">
        <f>SUM(D302:D307)</f>
        <v>2587</v>
      </c>
      <c r="E301" s="99">
        <f>SUM(E302:E307)</f>
        <v>2587</v>
      </c>
    </row>
    <row r="302" spans="1:5" ht="12.75" customHeight="1" hidden="1">
      <c r="A302" t="s">
        <v>437</v>
      </c>
      <c r="B302" s="15">
        <v>642006</v>
      </c>
      <c r="C302" s="9" t="s">
        <v>201</v>
      </c>
      <c r="D302" s="83">
        <v>1271</v>
      </c>
      <c r="E302" s="83">
        <v>1271</v>
      </c>
    </row>
    <row r="303" spans="2:5" ht="12.75" customHeight="1" hidden="1">
      <c r="B303" s="15">
        <v>642006</v>
      </c>
      <c r="C303" s="9" t="s">
        <v>202</v>
      </c>
      <c r="D303" s="83">
        <v>319</v>
      </c>
      <c r="E303" s="83">
        <v>319</v>
      </c>
    </row>
    <row r="304" spans="2:5" ht="12.75" customHeight="1" hidden="1">
      <c r="B304" s="15">
        <v>642006</v>
      </c>
      <c r="C304" s="9" t="s">
        <v>203</v>
      </c>
      <c r="D304" s="83">
        <v>344</v>
      </c>
      <c r="E304" s="83">
        <v>344</v>
      </c>
    </row>
    <row r="305" spans="2:5" ht="12.75" customHeight="1" hidden="1">
      <c r="B305" s="15">
        <v>642006</v>
      </c>
      <c r="C305" s="9" t="s">
        <v>204</v>
      </c>
      <c r="D305" s="83">
        <v>33</v>
      </c>
      <c r="E305" s="83">
        <v>33</v>
      </c>
    </row>
    <row r="306" spans="2:5" ht="12.75" customHeight="1" hidden="1">
      <c r="B306" s="15">
        <v>642006</v>
      </c>
      <c r="C306" s="9" t="s">
        <v>205</v>
      </c>
      <c r="D306" s="83">
        <v>450</v>
      </c>
      <c r="E306" s="83">
        <v>450</v>
      </c>
    </row>
    <row r="307" spans="2:5" ht="12.75" customHeight="1" hidden="1">
      <c r="B307" s="15">
        <v>642006</v>
      </c>
      <c r="C307" s="9" t="s">
        <v>206</v>
      </c>
      <c r="D307" s="83">
        <v>170</v>
      </c>
      <c r="E307" s="83">
        <v>170</v>
      </c>
    </row>
    <row r="308" spans="2:5" ht="12.75">
      <c r="B308" s="15"/>
      <c r="C308" s="9"/>
      <c r="D308" s="83"/>
      <c r="E308" s="83"/>
    </row>
    <row r="309" spans="2:5" ht="15.75">
      <c r="B309" s="31" t="s">
        <v>207</v>
      </c>
      <c r="C309" s="14" t="s">
        <v>208</v>
      </c>
      <c r="D309" s="88">
        <f>SUM(D310:D312)</f>
        <v>18030</v>
      </c>
      <c r="E309" s="88">
        <f>SUM(E310:E312)</f>
        <v>18030</v>
      </c>
    </row>
    <row r="310" spans="2:5" ht="12.75">
      <c r="B310" s="32">
        <v>610000</v>
      </c>
      <c r="C310" s="9" t="s">
        <v>209</v>
      </c>
      <c r="D310" s="83">
        <v>12700</v>
      </c>
      <c r="E310" s="83">
        <v>12700</v>
      </c>
    </row>
    <row r="311" spans="2:5" ht="12.75">
      <c r="B311" s="32">
        <v>620000</v>
      </c>
      <c r="C311" s="9" t="s">
        <v>67</v>
      </c>
      <c r="D311" s="83">
        <v>4430</v>
      </c>
      <c r="E311" s="83">
        <v>4430</v>
      </c>
    </row>
    <row r="312" spans="2:5" ht="12.75">
      <c r="B312" s="32">
        <v>633000</v>
      </c>
      <c r="C312" s="9" t="s">
        <v>164</v>
      </c>
      <c r="D312" s="83">
        <v>900</v>
      </c>
      <c r="E312" s="83">
        <v>900</v>
      </c>
    </row>
    <row r="313" spans="2:5" ht="12.75">
      <c r="B313" s="16"/>
      <c r="C313" s="12"/>
      <c r="D313" s="83"/>
      <c r="E313" s="83"/>
    </row>
    <row r="314" spans="2:5" ht="15.75">
      <c r="B314" s="13" t="s">
        <v>210</v>
      </c>
      <c r="C314" s="14" t="s">
        <v>211</v>
      </c>
      <c r="D314" s="88">
        <f>SUM(D315:D322)</f>
        <v>496100</v>
      </c>
      <c r="E314" s="88">
        <f>SUM(E315:E322)</f>
        <v>496100</v>
      </c>
    </row>
    <row r="315" spans="2:5" ht="12.75">
      <c r="B315" s="15">
        <v>610000</v>
      </c>
      <c r="C315" s="9" t="s">
        <v>66</v>
      </c>
      <c r="D315" s="83">
        <v>274650</v>
      </c>
      <c r="E315" s="83">
        <v>274650</v>
      </c>
    </row>
    <row r="316" spans="2:5" ht="12.75">
      <c r="B316" s="15">
        <v>620000</v>
      </c>
      <c r="C316" s="9" t="s">
        <v>67</v>
      </c>
      <c r="D316" s="83">
        <v>95900</v>
      </c>
      <c r="E316" s="83">
        <v>95900</v>
      </c>
    </row>
    <row r="317" spans="2:5" ht="12.75">
      <c r="B317" s="15">
        <v>630000</v>
      </c>
      <c r="C317" s="9" t="s">
        <v>164</v>
      </c>
      <c r="D317" s="83">
        <v>107650</v>
      </c>
      <c r="E317" s="83">
        <v>107650</v>
      </c>
    </row>
    <row r="318" spans="2:5" ht="12.75">
      <c r="B318" s="15">
        <v>635006</v>
      </c>
      <c r="C318" s="9" t="s">
        <v>212</v>
      </c>
      <c r="D318" s="83"/>
      <c r="E318" s="83"/>
    </row>
    <row r="319" spans="2:5" ht="12.75">
      <c r="B319" s="15">
        <v>630000</v>
      </c>
      <c r="C319" s="9" t="s">
        <v>319</v>
      </c>
      <c r="D319" s="83"/>
      <c r="E319" s="83"/>
    </row>
    <row r="320" spans="2:5" ht="12.75">
      <c r="B320" s="15">
        <v>637005</v>
      </c>
      <c r="C320" s="9" t="s">
        <v>395</v>
      </c>
      <c r="D320" s="83">
        <v>2000</v>
      </c>
      <c r="E320" s="83">
        <v>2000</v>
      </c>
    </row>
    <row r="321" spans="2:5" ht="12.75">
      <c r="B321" s="15" t="s">
        <v>372</v>
      </c>
      <c r="C321" s="9" t="s">
        <v>383</v>
      </c>
      <c r="D321" s="83"/>
      <c r="E321" s="83"/>
    </row>
    <row r="322" spans="2:5" ht="12.75">
      <c r="B322" s="15"/>
      <c r="C322" s="9" t="s">
        <v>213</v>
      </c>
      <c r="D322" s="83">
        <v>15900</v>
      </c>
      <c r="E322" s="83">
        <v>15900</v>
      </c>
    </row>
    <row r="323" spans="2:5" ht="12.75">
      <c r="B323" s="15"/>
      <c r="C323" s="9"/>
      <c r="D323" s="83"/>
      <c r="E323" s="83"/>
    </row>
    <row r="324" spans="2:5" ht="15.75">
      <c r="B324" s="13" t="s">
        <v>214</v>
      </c>
      <c r="C324" s="14" t="s">
        <v>215</v>
      </c>
      <c r="D324" s="88">
        <f>SUM(D325:D352)</f>
        <v>1137528</v>
      </c>
      <c r="E324" s="88">
        <f>SUM(E325:E352)</f>
        <v>1137528</v>
      </c>
    </row>
    <row r="325" spans="2:5" ht="12.75">
      <c r="B325" s="15">
        <v>600000</v>
      </c>
      <c r="C325" s="10" t="s">
        <v>430</v>
      </c>
      <c r="D325" s="83">
        <v>461490</v>
      </c>
      <c r="E325" s="83">
        <v>461490</v>
      </c>
    </row>
    <row r="326" spans="2:5" ht="12.75">
      <c r="B326" s="15"/>
      <c r="C326" s="9" t="s">
        <v>216</v>
      </c>
      <c r="D326" s="83">
        <v>1200</v>
      </c>
      <c r="E326" s="83">
        <v>1200</v>
      </c>
    </row>
    <row r="327" spans="2:5" ht="12.75">
      <c r="B327" s="15"/>
      <c r="C327" s="9" t="s">
        <v>217</v>
      </c>
      <c r="D327" s="83">
        <v>450</v>
      </c>
      <c r="E327" s="83">
        <v>450</v>
      </c>
    </row>
    <row r="328" spans="2:5" ht="12.75">
      <c r="B328" s="15"/>
      <c r="C328" s="9" t="s">
        <v>218</v>
      </c>
      <c r="D328" s="83">
        <v>6200</v>
      </c>
      <c r="E328" s="83">
        <v>6200</v>
      </c>
    </row>
    <row r="329" spans="2:5" ht="12.75">
      <c r="B329" s="15"/>
      <c r="C329" s="9" t="s">
        <v>219</v>
      </c>
      <c r="D329" s="83">
        <v>9240</v>
      </c>
      <c r="E329" s="83">
        <v>9240</v>
      </c>
    </row>
    <row r="330" spans="2:5" ht="12.75">
      <c r="B330" s="15"/>
      <c r="C330" s="9" t="s">
        <v>220</v>
      </c>
      <c r="D330" s="83">
        <v>13680</v>
      </c>
      <c r="E330" s="83">
        <v>13680</v>
      </c>
    </row>
    <row r="331" spans="2:5" ht="12.75">
      <c r="B331" s="15"/>
      <c r="C331" s="9" t="s">
        <v>221</v>
      </c>
      <c r="D331" s="83">
        <v>82635</v>
      </c>
      <c r="E331" s="83">
        <v>82635</v>
      </c>
    </row>
    <row r="332" spans="2:5" ht="12.75">
      <c r="B332" s="15"/>
      <c r="C332" s="9" t="s">
        <v>222</v>
      </c>
      <c r="D332" s="83"/>
      <c r="E332" s="83"/>
    </row>
    <row r="333" spans="2:5" ht="12.75">
      <c r="B333" s="15"/>
      <c r="C333" s="9" t="s">
        <v>223</v>
      </c>
      <c r="D333" s="83">
        <v>333</v>
      </c>
      <c r="E333" s="83">
        <v>333</v>
      </c>
    </row>
    <row r="334" spans="2:5" ht="12.75">
      <c r="B334" s="15"/>
      <c r="C334" s="9" t="s">
        <v>224</v>
      </c>
      <c r="D334" s="83"/>
      <c r="E334" s="83"/>
    </row>
    <row r="335" spans="2:5" ht="12.75">
      <c r="B335" s="15"/>
      <c r="C335" s="9" t="s">
        <v>318</v>
      </c>
      <c r="D335" s="83"/>
      <c r="E335" s="83"/>
    </row>
    <row r="336" spans="2:5" ht="12.75">
      <c r="B336" s="15"/>
      <c r="C336" s="9" t="s">
        <v>112</v>
      </c>
      <c r="D336" s="83"/>
      <c r="E336" s="83"/>
    </row>
    <row r="337" spans="2:5" ht="12.75">
      <c r="B337" s="15" t="s">
        <v>372</v>
      </c>
      <c r="C337" s="9" t="s">
        <v>384</v>
      </c>
      <c r="D337" s="83"/>
      <c r="E337" s="83"/>
    </row>
    <row r="338" spans="2:5" ht="12.75">
      <c r="B338" s="15">
        <v>637005</v>
      </c>
      <c r="C338" s="9" t="s">
        <v>225</v>
      </c>
      <c r="D338" s="83">
        <v>1000</v>
      </c>
      <c r="E338" s="83">
        <v>1000</v>
      </c>
    </row>
    <row r="339" spans="2:5" ht="12.75">
      <c r="B339" s="15">
        <v>600000</v>
      </c>
      <c r="C339" s="10" t="s">
        <v>226</v>
      </c>
      <c r="D339" s="83">
        <v>481041</v>
      </c>
      <c r="E339" s="83">
        <v>481041</v>
      </c>
    </row>
    <row r="340" spans="2:5" ht="12.75">
      <c r="B340" s="15"/>
      <c r="C340" s="9" t="s">
        <v>227</v>
      </c>
      <c r="D340" s="83">
        <v>600</v>
      </c>
      <c r="E340" s="83">
        <v>600</v>
      </c>
    </row>
    <row r="341" spans="2:5" ht="12.75">
      <c r="B341" s="15"/>
      <c r="C341" s="9" t="s">
        <v>228</v>
      </c>
      <c r="D341" s="83">
        <v>660</v>
      </c>
      <c r="E341" s="83">
        <v>660</v>
      </c>
    </row>
    <row r="342" spans="2:5" ht="12.75">
      <c r="B342" s="15"/>
      <c r="C342" s="9" t="s">
        <v>49</v>
      </c>
      <c r="D342" s="83">
        <v>350</v>
      </c>
      <c r="E342" s="83">
        <v>350</v>
      </c>
    </row>
    <row r="343" spans="2:5" ht="12.75">
      <c r="B343" s="15"/>
      <c r="C343" s="9" t="s">
        <v>229</v>
      </c>
      <c r="D343" s="83">
        <v>8961</v>
      </c>
      <c r="E343" s="83">
        <v>8961</v>
      </c>
    </row>
    <row r="344" spans="2:5" ht="12.75">
      <c r="B344" s="15"/>
      <c r="C344" s="9" t="s">
        <v>230</v>
      </c>
      <c r="D344" s="83">
        <v>15390</v>
      </c>
      <c r="E344" s="83">
        <v>15390</v>
      </c>
    </row>
    <row r="345" spans="2:5" ht="12.75">
      <c r="B345" s="15"/>
      <c r="C345" s="9" t="s">
        <v>231</v>
      </c>
      <c r="D345" s="83">
        <v>51765</v>
      </c>
      <c r="E345" s="83">
        <v>51765</v>
      </c>
    </row>
    <row r="346" spans="2:5" ht="12.75">
      <c r="B346" s="15"/>
      <c r="C346" s="9" t="s">
        <v>232</v>
      </c>
      <c r="D346" s="83"/>
      <c r="E346" s="83"/>
    </row>
    <row r="347" spans="2:5" ht="12.75">
      <c r="B347" s="15" t="s">
        <v>372</v>
      </c>
      <c r="C347" s="9" t="s">
        <v>384</v>
      </c>
      <c r="D347" s="83"/>
      <c r="E347" s="83"/>
    </row>
    <row r="348" spans="2:5" ht="12.75">
      <c r="B348" s="15"/>
      <c r="C348" s="9" t="s">
        <v>233</v>
      </c>
      <c r="D348" s="83">
        <v>333</v>
      </c>
      <c r="E348" s="83">
        <v>333</v>
      </c>
    </row>
    <row r="349" spans="2:5" ht="12.75">
      <c r="B349" s="15"/>
      <c r="C349" s="9" t="s">
        <v>420</v>
      </c>
      <c r="D349" s="83">
        <v>1200</v>
      </c>
      <c r="E349" s="83">
        <v>1200</v>
      </c>
    </row>
    <row r="350" spans="2:5" ht="12.75">
      <c r="B350" s="15"/>
      <c r="C350" s="9" t="s">
        <v>112</v>
      </c>
      <c r="D350" s="83"/>
      <c r="E350" s="83"/>
    </row>
    <row r="351" spans="2:5" ht="12.75">
      <c r="B351" s="15"/>
      <c r="C351" s="9" t="s">
        <v>318</v>
      </c>
      <c r="D351" s="83"/>
      <c r="E351" s="83"/>
    </row>
    <row r="352" spans="2:5" ht="12.75">
      <c r="B352" s="15">
        <v>637005</v>
      </c>
      <c r="C352" s="9" t="s">
        <v>225</v>
      </c>
      <c r="D352" s="83">
        <v>1000</v>
      </c>
      <c r="E352" s="83">
        <v>1000</v>
      </c>
    </row>
    <row r="353" spans="2:5" ht="12.75">
      <c r="B353" s="16"/>
      <c r="C353" s="12"/>
      <c r="D353" s="83"/>
      <c r="E353" s="83"/>
    </row>
    <row r="354" spans="2:5" ht="12.75">
      <c r="B354" s="16"/>
      <c r="C354" s="12"/>
      <c r="D354" s="83"/>
      <c r="E354" s="83"/>
    </row>
    <row r="355" spans="2:5" ht="15.75">
      <c r="B355" s="33" t="s">
        <v>332</v>
      </c>
      <c r="C355" s="34" t="s">
        <v>333</v>
      </c>
      <c r="D355" s="100">
        <f>SUM(D356:D357)</f>
        <v>250</v>
      </c>
      <c r="E355" s="100">
        <f>SUM(E356:E357)</f>
        <v>250</v>
      </c>
    </row>
    <row r="356" spans="2:5" ht="12.75">
      <c r="B356" s="16">
        <v>642004</v>
      </c>
      <c r="C356" s="11" t="s">
        <v>334</v>
      </c>
      <c r="D356" s="83">
        <v>135</v>
      </c>
      <c r="E356" s="83">
        <v>135</v>
      </c>
    </row>
    <row r="357" spans="2:5" ht="12.75">
      <c r="B357" s="16">
        <v>642004</v>
      </c>
      <c r="C357" s="11" t="s">
        <v>335</v>
      </c>
      <c r="D357" s="83">
        <v>115</v>
      </c>
      <c r="E357" s="83">
        <v>115</v>
      </c>
    </row>
    <row r="358" spans="2:5" ht="12.75">
      <c r="B358" s="16"/>
      <c r="C358" s="12"/>
      <c r="D358" s="83"/>
      <c r="E358" s="83"/>
    </row>
    <row r="359" spans="2:5" ht="15.75">
      <c r="B359" s="35" t="s">
        <v>234</v>
      </c>
      <c r="C359" s="22" t="s">
        <v>235</v>
      </c>
      <c r="D359" s="88">
        <f>SUM(D360:D362)</f>
        <v>746512</v>
      </c>
      <c r="E359" s="88">
        <f>SUM(E360:E362)</f>
        <v>746512</v>
      </c>
    </row>
    <row r="360" spans="2:5" ht="12.75">
      <c r="B360" s="15">
        <v>600000</v>
      </c>
      <c r="C360" s="9" t="s">
        <v>236</v>
      </c>
      <c r="D360" s="83">
        <v>408278</v>
      </c>
      <c r="E360" s="83">
        <v>408278</v>
      </c>
    </row>
    <row r="361" spans="2:5" ht="12.75">
      <c r="B361" s="15">
        <v>642005</v>
      </c>
      <c r="C361" s="9" t="s">
        <v>237</v>
      </c>
      <c r="D361" s="83">
        <v>249988</v>
      </c>
      <c r="E361" s="83">
        <v>249988</v>
      </c>
    </row>
    <row r="362" spans="2:5" ht="12.75">
      <c r="B362" s="15">
        <v>642005</v>
      </c>
      <c r="C362" s="9" t="s">
        <v>238</v>
      </c>
      <c r="D362" s="83">
        <v>88246</v>
      </c>
      <c r="E362" s="83">
        <v>88246</v>
      </c>
    </row>
    <row r="363" spans="2:5" ht="12.75">
      <c r="B363" s="15"/>
      <c r="C363" s="9"/>
      <c r="D363" s="83"/>
      <c r="E363" s="83"/>
    </row>
    <row r="364" spans="2:5" ht="15.75">
      <c r="B364" s="24" t="s">
        <v>234</v>
      </c>
      <c r="C364" s="22" t="s">
        <v>239</v>
      </c>
      <c r="D364" s="98">
        <f>SUM(D365:D366)</f>
        <v>19565</v>
      </c>
      <c r="E364" s="98">
        <f>SUM(E365:E366)</f>
        <v>19565</v>
      </c>
    </row>
    <row r="365" spans="2:5" ht="12.75">
      <c r="B365" s="15">
        <v>647011</v>
      </c>
      <c r="C365" s="9" t="s">
        <v>240</v>
      </c>
      <c r="D365" s="83"/>
      <c r="E365" s="83"/>
    </row>
    <row r="366" spans="2:5" ht="12.75">
      <c r="B366" s="19">
        <v>642004</v>
      </c>
      <c r="C366" s="20" t="s">
        <v>241</v>
      </c>
      <c r="D366" s="83">
        <v>19565</v>
      </c>
      <c r="E366" s="83">
        <v>19565</v>
      </c>
    </row>
    <row r="367" spans="2:5" ht="12.75">
      <c r="B367" s="19"/>
      <c r="C367" s="20"/>
      <c r="D367" s="84"/>
      <c r="E367" s="84"/>
    </row>
    <row r="368" spans="2:5" ht="15.75">
      <c r="B368" s="35" t="s">
        <v>242</v>
      </c>
      <c r="C368" s="22" t="s">
        <v>243</v>
      </c>
      <c r="D368" s="88">
        <f>SUM(D369:D372)</f>
        <v>134188</v>
      </c>
      <c r="E368" s="88">
        <f>SUM(E369:E372)</f>
        <v>134188</v>
      </c>
    </row>
    <row r="369" spans="2:5" ht="12.75">
      <c r="B369" s="15">
        <v>600000</v>
      </c>
      <c r="C369" s="9" t="s">
        <v>244</v>
      </c>
      <c r="D369" s="83">
        <v>130788</v>
      </c>
      <c r="E369" s="83">
        <v>130788</v>
      </c>
    </row>
    <row r="370" spans="2:5" ht="12.75">
      <c r="B370" s="15" t="s">
        <v>372</v>
      </c>
      <c r="C370" s="9" t="s">
        <v>438</v>
      </c>
      <c r="D370" s="83">
        <v>2400</v>
      </c>
      <c r="E370" s="83">
        <v>2400</v>
      </c>
    </row>
    <row r="371" spans="2:5" ht="12.75">
      <c r="B371" s="15"/>
      <c r="C371" s="9" t="s">
        <v>245</v>
      </c>
      <c r="D371" s="83"/>
      <c r="E371" s="83"/>
    </row>
    <row r="372" spans="2:5" ht="12.75">
      <c r="B372" s="15"/>
      <c r="C372" s="9" t="s">
        <v>229</v>
      </c>
      <c r="D372" s="83">
        <v>1000</v>
      </c>
      <c r="E372" s="83">
        <v>1000</v>
      </c>
    </row>
    <row r="373" spans="2:5" ht="12.75">
      <c r="B373" s="15"/>
      <c r="C373" s="9"/>
      <c r="D373" s="83"/>
      <c r="E373" s="83"/>
    </row>
    <row r="374" spans="2:5" ht="15.75">
      <c r="B374" s="13" t="s">
        <v>246</v>
      </c>
      <c r="C374" s="14" t="s">
        <v>247</v>
      </c>
      <c r="D374" s="88">
        <f>SUM(D375+D380+D387+D391+D394)</f>
        <v>194592</v>
      </c>
      <c r="E374" s="88">
        <f>SUM(E375+E380+E387+E391+E394)</f>
        <v>195092</v>
      </c>
    </row>
    <row r="375" spans="1:5" ht="12.75">
      <c r="A375" s="86"/>
      <c r="B375" s="36" t="s">
        <v>248</v>
      </c>
      <c r="C375" s="37" t="s">
        <v>249</v>
      </c>
      <c r="D375" s="95">
        <f>SUM(D376:D379)</f>
        <v>88096</v>
      </c>
      <c r="E375" s="95">
        <f>SUM(E376:E379)</f>
        <v>88096</v>
      </c>
    </row>
    <row r="376" spans="2:5" ht="12.75" hidden="1">
      <c r="B376" s="15">
        <v>610000</v>
      </c>
      <c r="C376" s="9" t="s">
        <v>250</v>
      </c>
      <c r="D376" s="83">
        <v>45000</v>
      </c>
      <c r="E376" s="83">
        <v>45000</v>
      </c>
    </row>
    <row r="377" spans="2:5" ht="12.75" hidden="1">
      <c r="B377" s="15">
        <v>620000</v>
      </c>
      <c r="C377" s="9" t="s">
        <v>67</v>
      </c>
      <c r="D377" s="83">
        <v>16000</v>
      </c>
      <c r="E377" s="83">
        <v>16000</v>
      </c>
    </row>
    <row r="378" spans="2:5" ht="12.75" hidden="1">
      <c r="B378" s="15" t="s">
        <v>122</v>
      </c>
      <c r="C378" s="9" t="s">
        <v>414</v>
      </c>
      <c r="D378" s="83">
        <v>600</v>
      </c>
      <c r="E378" s="83">
        <v>600</v>
      </c>
    </row>
    <row r="379" spans="2:5" ht="12.75" hidden="1">
      <c r="B379" s="15">
        <v>630000</v>
      </c>
      <c r="C379" s="9" t="s">
        <v>164</v>
      </c>
      <c r="D379" s="83">
        <v>26496</v>
      </c>
      <c r="E379" s="83">
        <v>26496</v>
      </c>
    </row>
    <row r="380" spans="1:5" ht="12.75">
      <c r="A380" s="86"/>
      <c r="B380" s="36" t="s">
        <v>413</v>
      </c>
      <c r="C380" s="37" t="s">
        <v>415</v>
      </c>
      <c r="D380" s="84">
        <f>SUM(D381:D385)</f>
        <v>66496</v>
      </c>
      <c r="E380" s="84">
        <f>SUM(E381:E385)</f>
        <v>66496</v>
      </c>
    </row>
    <row r="381" spans="1:5" ht="12.75" hidden="1">
      <c r="A381" s="7"/>
      <c r="B381" s="15">
        <v>610000</v>
      </c>
      <c r="C381" s="9" t="s">
        <v>250</v>
      </c>
      <c r="D381" s="83">
        <v>18000</v>
      </c>
      <c r="E381" s="83">
        <v>18000</v>
      </c>
    </row>
    <row r="382" spans="1:5" ht="12.75" hidden="1">
      <c r="A382" s="7"/>
      <c r="B382" s="15">
        <v>620000</v>
      </c>
      <c r="C382" s="9" t="s">
        <v>416</v>
      </c>
      <c r="D382" s="83">
        <v>6300</v>
      </c>
      <c r="E382" s="83">
        <v>6300</v>
      </c>
    </row>
    <row r="383" spans="1:5" ht="12.75" hidden="1">
      <c r="A383" s="7"/>
      <c r="B383" s="15" t="s">
        <v>122</v>
      </c>
      <c r="C383" s="9" t="s">
        <v>164</v>
      </c>
      <c r="D383" s="83">
        <v>15700</v>
      </c>
      <c r="E383" s="83">
        <v>15700</v>
      </c>
    </row>
    <row r="384" spans="2:5" ht="12.75" hidden="1">
      <c r="B384" s="15" t="s">
        <v>413</v>
      </c>
      <c r="C384" s="9" t="s">
        <v>366</v>
      </c>
      <c r="D384" s="83">
        <v>26496</v>
      </c>
      <c r="E384" s="83">
        <v>26496</v>
      </c>
    </row>
    <row r="385" spans="2:5" ht="12.75">
      <c r="B385" s="15">
        <v>637005</v>
      </c>
      <c r="C385" s="9" t="s">
        <v>251</v>
      </c>
      <c r="D385" s="83"/>
      <c r="E385" s="83"/>
    </row>
    <row r="386" spans="2:5" ht="15.75">
      <c r="B386" s="15"/>
      <c r="C386" s="9"/>
      <c r="D386" s="82"/>
      <c r="E386" s="82"/>
    </row>
    <row r="387" spans="2:5" ht="12.75">
      <c r="B387" s="38" t="s">
        <v>252</v>
      </c>
      <c r="C387" s="10" t="s">
        <v>424</v>
      </c>
      <c r="D387" s="95">
        <f>SUM(D388:D390)</f>
        <v>1800</v>
      </c>
      <c r="E387" s="95">
        <f>SUM(E388:E390)</f>
        <v>1800</v>
      </c>
    </row>
    <row r="388" spans="2:5" ht="12.75" hidden="1">
      <c r="B388" s="19">
        <v>637013</v>
      </c>
      <c r="C388" s="20" t="s">
        <v>253</v>
      </c>
      <c r="D388" s="83">
        <v>800</v>
      </c>
      <c r="E388" s="83">
        <v>0</v>
      </c>
    </row>
    <row r="389" spans="2:5" ht="12.75" hidden="1">
      <c r="B389" s="19">
        <v>642026</v>
      </c>
      <c r="C389" s="20" t="s">
        <v>253</v>
      </c>
      <c r="D389" s="83"/>
      <c r="E389" s="83">
        <v>800</v>
      </c>
    </row>
    <row r="390" spans="2:5" ht="12.75" hidden="1">
      <c r="B390" s="19" t="s">
        <v>413</v>
      </c>
      <c r="C390" s="20" t="s">
        <v>254</v>
      </c>
      <c r="D390" s="83">
        <v>1000</v>
      </c>
      <c r="E390" s="83">
        <v>1000</v>
      </c>
    </row>
    <row r="391" spans="2:5" ht="12.75">
      <c r="B391" s="38" t="s">
        <v>255</v>
      </c>
      <c r="C391" s="10" t="s">
        <v>256</v>
      </c>
      <c r="D391" s="103">
        <f>D392</f>
        <v>500</v>
      </c>
      <c r="E391" s="103">
        <f>E392</f>
        <v>500</v>
      </c>
    </row>
    <row r="392" spans="2:5" ht="12.75" hidden="1">
      <c r="B392" s="19">
        <v>642001</v>
      </c>
      <c r="C392" s="20" t="s">
        <v>396</v>
      </c>
      <c r="D392" s="83">
        <v>500</v>
      </c>
      <c r="E392" s="83">
        <v>500</v>
      </c>
    </row>
    <row r="393" spans="2:5" s="7" customFormat="1" ht="12.75">
      <c r="B393" s="93"/>
      <c r="C393" s="20"/>
      <c r="D393" s="83"/>
      <c r="E393" s="83"/>
    </row>
    <row r="394" spans="2:5" ht="12.75">
      <c r="B394" s="36" t="s">
        <v>257</v>
      </c>
      <c r="C394" s="37" t="s">
        <v>258</v>
      </c>
      <c r="D394" s="95">
        <f>SUM(D395:D404)</f>
        <v>37700</v>
      </c>
      <c r="E394" s="95">
        <f>SUM(E395:E404)</f>
        <v>38200</v>
      </c>
    </row>
    <row r="395" spans="2:5" ht="12.75" hidden="1">
      <c r="B395" s="15">
        <v>633000</v>
      </c>
      <c r="C395" s="9" t="s">
        <v>259</v>
      </c>
      <c r="D395" s="83">
        <v>4500</v>
      </c>
      <c r="E395" s="83">
        <v>4500</v>
      </c>
    </row>
    <row r="396" spans="2:5" ht="12.75" hidden="1">
      <c r="B396" s="15" t="s">
        <v>372</v>
      </c>
      <c r="C396" s="9" t="s">
        <v>373</v>
      </c>
      <c r="D396" s="83">
        <v>17280</v>
      </c>
      <c r="E396" s="83">
        <v>17280</v>
      </c>
    </row>
    <row r="397" spans="2:5" ht="12.75" hidden="1">
      <c r="B397" s="15">
        <v>634004</v>
      </c>
      <c r="C397" s="9" t="s">
        <v>260</v>
      </c>
      <c r="D397" s="83">
        <v>200</v>
      </c>
      <c r="E397" s="83">
        <v>200</v>
      </c>
    </row>
    <row r="398" spans="2:5" ht="12.75" hidden="1">
      <c r="B398" s="15">
        <v>637005</v>
      </c>
      <c r="C398" s="9" t="s">
        <v>261</v>
      </c>
      <c r="D398" s="83">
        <v>1300</v>
      </c>
      <c r="E398" s="83">
        <v>1300</v>
      </c>
    </row>
    <row r="399" spans="2:5" ht="12.75" hidden="1">
      <c r="B399" s="15">
        <v>637014</v>
      </c>
      <c r="C399" s="9" t="s">
        <v>262</v>
      </c>
      <c r="D399" s="83">
        <v>3600</v>
      </c>
      <c r="E399" s="83">
        <v>3600</v>
      </c>
    </row>
    <row r="400" spans="2:5" ht="12.75" hidden="1">
      <c r="B400" s="15">
        <v>637014</v>
      </c>
      <c r="C400" s="9" t="s">
        <v>263</v>
      </c>
      <c r="D400" s="83">
        <v>2200</v>
      </c>
      <c r="E400" s="83">
        <v>2200</v>
      </c>
    </row>
    <row r="401" spans="2:5" ht="12.75" hidden="1">
      <c r="B401" s="15">
        <v>637014</v>
      </c>
      <c r="C401" s="9" t="s">
        <v>264</v>
      </c>
      <c r="D401" s="83">
        <v>3200</v>
      </c>
      <c r="E401" s="83">
        <v>3200</v>
      </c>
    </row>
    <row r="402" spans="2:5" ht="12.75" hidden="1">
      <c r="B402" s="15">
        <v>633009</v>
      </c>
      <c r="C402" s="9" t="s">
        <v>265</v>
      </c>
      <c r="D402" s="83">
        <v>100</v>
      </c>
      <c r="E402" s="83">
        <v>100</v>
      </c>
    </row>
    <row r="403" spans="2:5" ht="12.75" hidden="1">
      <c r="B403" s="15">
        <v>642007</v>
      </c>
      <c r="C403" s="9" t="s">
        <v>266</v>
      </c>
      <c r="D403" s="83">
        <v>4500</v>
      </c>
      <c r="E403" s="83">
        <v>5000</v>
      </c>
    </row>
    <row r="404" spans="2:5" ht="12.75" hidden="1">
      <c r="B404" s="15">
        <v>642026</v>
      </c>
      <c r="C404" s="9" t="s">
        <v>267</v>
      </c>
      <c r="D404" s="83">
        <v>820</v>
      </c>
      <c r="E404" s="83">
        <v>820</v>
      </c>
    </row>
    <row r="405" spans="2:5" ht="12.75">
      <c r="B405" s="16"/>
      <c r="C405" s="12"/>
      <c r="D405" s="83"/>
      <c r="E405" s="83"/>
    </row>
    <row r="406" spans="2:5" ht="15.75">
      <c r="B406" s="13"/>
      <c r="C406" s="14" t="s">
        <v>268</v>
      </c>
      <c r="D406" s="88">
        <f>D111+D172+D177+D180+D186+D191+D194+D203+D216+D218+D223+D233+D236+D242+D266+D274+D279+D289+D294+D297+D309+D314+D324+D355+D359+D364+D368+D374</f>
        <v>4369362</v>
      </c>
      <c r="E406" s="88">
        <f>E111+E172+E177+E180+E186+E191+E194+E203+E216+E218+E223+E233+E236+E242+E266+E274+E279+E289+E294+E297+E309+E314+E324+E355+E359+E364+E368+E374</f>
        <v>4370862</v>
      </c>
    </row>
    <row r="407" spans="1:5" ht="15.75">
      <c r="A407" s="2"/>
      <c r="B407" s="3"/>
      <c r="C407" s="3"/>
      <c r="D407" s="105"/>
      <c r="E407" s="105"/>
    </row>
    <row r="408" spans="2:5" ht="18">
      <c r="B408" s="67" t="s">
        <v>269</v>
      </c>
      <c r="C408" s="44"/>
      <c r="D408" s="85"/>
      <c r="E408" s="85"/>
    </row>
    <row r="409" spans="2:5" ht="15.75">
      <c r="B409" s="43" t="s">
        <v>64</v>
      </c>
      <c r="C409" s="44" t="s">
        <v>270</v>
      </c>
      <c r="D409" s="88">
        <f>SUM(D410:D413)</f>
        <v>0</v>
      </c>
      <c r="E409" s="88">
        <f>SUM(E410:E413)</f>
        <v>2800</v>
      </c>
    </row>
    <row r="410" spans="2:5" ht="12.75">
      <c r="B410" s="48">
        <v>711001</v>
      </c>
      <c r="C410" s="41" t="s">
        <v>271</v>
      </c>
      <c r="D410" s="83">
        <f>D412</f>
        <v>0</v>
      </c>
      <c r="E410" s="83">
        <v>0</v>
      </c>
    </row>
    <row r="411" spans="2:5" ht="12.75">
      <c r="B411" s="48" t="s">
        <v>397</v>
      </c>
      <c r="C411" s="41" t="s">
        <v>398</v>
      </c>
      <c r="D411" s="83">
        <v>0</v>
      </c>
      <c r="E411" s="83">
        <v>0</v>
      </c>
    </row>
    <row r="412" spans="2:5" ht="12.75">
      <c r="B412" s="48">
        <v>711001</v>
      </c>
      <c r="C412" s="41" t="s">
        <v>272</v>
      </c>
      <c r="D412" s="83">
        <f>D413</f>
        <v>0</v>
      </c>
      <c r="E412" s="83">
        <v>2800</v>
      </c>
    </row>
    <row r="413" spans="2:5" ht="12.75">
      <c r="B413" s="48">
        <v>716000</v>
      </c>
      <c r="C413" s="41" t="s">
        <v>321</v>
      </c>
      <c r="D413" s="83">
        <f>D414</f>
        <v>0</v>
      </c>
      <c r="E413" s="83">
        <f>E414</f>
        <v>0</v>
      </c>
    </row>
    <row r="414" spans="2:5" ht="12.75">
      <c r="B414" s="48"/>
      <c r="C414" s="41"/>
      <c r="D414" s="83"/>
      <c r="E414" s="83"/>
    </row>
    <row r="415" spans="2:5" ht="15.75">
      <c r="B415" s="68" t="s">
        <v>336</v>
      </c>
      <c r="C415" s="44" t="s">
        <v>270</v>
      </c>
      <c r="D415" s="82">
        <f>SUM(D416+D417)</f>
        <v>50000</v>
      </c>
      <c r="E415" s="82">
        <f>SUM(E416+E417)</f>
        <v>50000</v>
      </c>
    </row>
    <row r="416" spans="2:5" s="7" customFormat="1" ht="12.75">
      <c r="B416" s="79">
        <v>717002</v>
      </c>
      <c r="C416" s="41" t="s">
        <v>442</v>
      </c>
      <c r="D416" s="83">
        <v>50000</v>
      </c>
      <c r="E416" s="83">
        <v>50000</v>
      </c>
    </row>
    <row r="417" spans="2:5" ht="12.75">
      <c r="B417" s="48">
        <v>711001</v>
      </c>
      <c r="C417" s="41" t="s">
        <v>337</v>
      </c>
      <c r="D417" s="83">
        <f>D418</f>
        <v>0</v>
      </c>
      <c r="E417" s="83">
        <f>E418</f>
        <v>0</v>
      </c>
    </row>
    <row r="418" spans="2:5" ht="15.75">
      <c r="B418" s="69"/>
      <c r="C418" s="41"/>
      <c r="D418" s="82"/>
      <c r="E418" s="82"/>
    </row>
    <row r="419" spans="2:5" ht="15.75">
      <c r="B419" s="69" t="s">
        <v>141</v>
      </c>
      <c r="C419" s="47" t="s">
        <v>142</v>
      </c>
      <c r="D419" s="98">
        <f>SUM(D420:D423)</f>
        <v>9400</v>
      </c>
      <c r="E419" s="98">
        <f>SUM(E420:E423)</f>
        <v>20387</v>
      </c>
    </row>
    <row r="420" spans="1:5" ht="12.75">
      <c r="A420" s="7"/>
      <c r="B420" s="77" t="s">
        <v>355</v>
      </c>
      <c r="C420" s="74" t="s">
        <v>356</v>
      </c>
      <c r="D420" s="83">
        <v>0</v>
      </c>
      <c r="E420" s="83">
        <v>10987</v>
      </c>
    </row>
    <row r="421" spans="1:5" ht="12.75">
      <c r="A421" s="7"/>
      <c r="B421" s="77">
        <v>713005</v>
      </c>
      <c r="C421" s="74" t="s">
        <v>399</v>
      </c>
      <c r="D421" s="83">
        <v>0</v>
      </c>
      <c r="E421" s="83">
        <v>0</v>
      </c>
    </row>
    <row r="422" spans="2:5" ht="12.75">
      <c r="B422" s="41">
        <v>714001</v>
      </c>
      <c r="C422" s="49" t="s">
        <v>317</v>
      </c>
      <c r="D422" s="83">
        <v>5000</v>
      </c>
      <c r="E422" s="83">
        <v>5000</v>
      </c>
    </row>
    <row r="423" spans="2:5" ht="12.75">
      <c r="B423" s="48">
        <v>713003</v>
      </c>
      <c r="C423" s="49" t="s">
        <v>273</v>
      </c>
      <c r="D423" s="83">
        <v>4400</v>
      </c>
      <c r="E423" s="83">
        <v>4400</v>
      </c>
    </row>
    <row r="424" spans="2:5" ht="15.75">
      <c r="B424" s="70"/>
      <c r="C424" s="71"/>
      <c r="D424" s="82"/>
      <c r="E424" s="82"/>
    </row>
    <row r="425" spans="2:5" ht="15.75">
      <c r="B425" s="72" t="s">
        <v>274</v>
      </c>
      <c r="C425" s="44" t="s">
        <v>275</v>
      </c>
      <c r="D425" s="88">
        <f>SUM(D426:D436)</f>
        <v>132947</v>
      </c>
      <c r="E425" s="88">
        <f>SUM(E426:E436)</f>
        <v>120447</v>
      </c>
    </row>
    <row r="426" spans="1:5" ht="12.75">
      <c r="A426" s="7"/>
      <c r="B426" s="78" t="s">
        <v>357</v>
      </c>
      <c r="C426" s="74" t="s">
        <v>358</v>
      </c>
      <c r="D426" s="83">
        <v>17947</v>
      </c>
      <c r="E426" s="83">
        <v>17947</v>
      </c>
    </row>
    <row r="427" spans="2:5" ht="12.75">
      <c r="B427" s="48">
        <v>717001</v>
      </c>
      <c r="C427" s="41" t="s">
        <v>365</v>
      </c>
      <c r="D427" s="83">
        <f aca="true" t="shared" si="1" ref="D427:E432">D428</f>
        <v>0</v>
      </c>
      <c r="E427" s="83">
        <f t="shared" si="1"/>
        <v>0</v>
      </c>
    </row>
    <row r="428" spans="2:5" ht="12.75">
      <c r="B428" s="48">
        <v>717001</v>
      </c>
      <c r="C428" s="41" t="s">
        <v>328</v>
      </c>
      <c r="D428" s="83">
        <f>D429</f>
        <v>0</v>
      </c>
      <c r="E428" s="83">
        <f>E429</f>
        <v>0</v>
      </c>
    </row>
    <row r="429" spans="2:5" ht="12.75">
      <c r="B429" s="48">
        <v>717001</v>
      </c>
      <c r="C429" s="41" t="s">
        <v>276</v>
      </c>
      <c r="D429" s="83">
        <f>D430</f>
        <v>0</v>
      </c>
      <c r="E429" s="83">
        <f>E430</f>
        <v>0</v>
      </c>
    </row>
    <row r="430" spans="2:5" ht="12.75">
      <c r="B430" s="48">
        <v>717001</v>
      </c>
      <c r="C430" s="41" t="s">
        <v>326</v>
      </c>
      <c r="D430" s="83">
        <f t="shared" si="1"/>
        <v>0</v>
      </c>
      <c r="E430" s="83">
        <f t="shared" si="1"/>
        <v>0</v>
      </c>
    </row>
    <row r="431" spans="2:5" ht="12.75">
      <c r="B431" s="48">
        <v>717002</v>
      </c>
      <c r="C431" s="41" t="s">
        <v>338</v>
      </c>
      <c r="D431" s="83">
        <f t="shared" si="1"/>
        <v>0</v>
      </c>
      <c r="E431" s="83">
        <f t="shared" si="1"/>
        <v>0</v>
      </c>
    </row>
    <row r="432" spans="2:5" ht="12.75">
      <c r="B432" s="48">
        <v>717002</v>
      </c>
      <c r="C432" s="41" t="s">
        <v>325</v>
      </c>
      <c r="D432" s="83">
        <f t="shared" si="1"/>
        <v>0</v>
      </c>
      <c r="E432" s="83">
        <f t="shared" si="1"/>
        <v>0</v>
      </c>
    </row>
    <row r="433" spans="2:5" ht="12.75">
      <c r="B433" s="48">
        <v>717001</v>
      </c>
      <c r="C433" s="41" t="s">
        <v>277</v>
      </c>
      <c r="D433" s="83">
        <f>D436</f>
        <v>0</v>
      </c>
      <c r="E433" s="83">
        <f>E436</f>
        <v>0</v>
      </c>
    </row>
    <row r="434" spans="2:5" ht="12.75">
      <c r="B434" s="48">
        <v>717002</v>
      </c>
      <c r="C434" s="41" t="s">
        <v>440</v>
      </c>
      <c r="D434" s="83">
        <v>50000</v>
      </c>
      <c r="E434" s="83">
        <v>37500</v>
      </c>
    </row>
    <row r="435" spans="2:5" ht="12.75">
      <c r="B435" s="48">
        <v>717002</v>
      </c>
      <c r="C435" s="41" t="s">
        <v>441</v>
      </c>
      <c r="D435" s="83">
        <v>65000</v>
      </c>
      <c r="E435" s="83">
        <v>65000</v>
      </c>
    </row>
    <row r="436" spans="2:5" ht="12.75">
      <c r="B436" s="48" t="s">
        <v>278</v>
      </c>
      <c r="C436" s="41" t="s">
        <v>279</v>
      </c>
      <c r="D436" s="83">
        <f>D437</f>
        <v>0</v>
      </c>
      <c r="E436" s="83">
        <f>E437</f>
        <v>0</v>
      </c>
    </row>
    <row r="437" spans="2:5" ht="15.75">
      <c r="B437" s="73"/>
      <c r="C437" s="71"/>
      <c r="D437" s="82"/>
      <c r="E437" s="82"/>
    </row>
    <row r="438" spans="2:5" ht="15.75">
      <c r="B438" s="72" t="s">
        <v>280</v>
      </c>
      <c r="C438" s="44" t="s">
        <v>281</v>
      </c>
      <c r="D438" s="88">
        <f>SUM(D439:D440)</f>
        <v>0</v>
      </c>
      <c r="E438" s="88">
        <f>SUM(E439:E440)</f>
        <v>0</v>
      </c>
    </row>
    <row r="439" spans="2:5" s="7" customFormat="1" ht="12.75">
      <c r="B439" s="73" t="s">
        <v>339</v>
      </c>
      <c r="C439" s="41" t="s">
        <v>400</v>
      </c>
      <c r="D439" s="83"/>
      <c r="E439" s="83"/>
    </row>
    <row r="440" spans="2:5" ht="12.75">
      <c r="B440" s="73" t="s">
        <v>278</v>
      </c>
      <c r="C440" s="41" t="s">
        <v>282</v>
      </c>
      <c r="D440" s="83">
        <f>D441</f>
        <v>0</v>
      </c>
      <c r="E440" s="83">
        <f>E441</f>
        <v>0</v>
      </c>
    </row>
    <row r="441" spans="2:5" ht="15.75">
      <c r="B441" s="45"/>
      <c r="C441" s="40"/>
      <c r="D441" s="82"/>
      <c r="E441" s="82"/>
    </row>
    <row r="442" spans="2:5" ht="15.75">
      <c r="B442" s="43" t="s">
        <v>166</v>
      </c>
      <c r="C442" s="44" t="s">
        <v>167</v>
      </c>
      <c r="D442" s="88">
        <f>SUM(D443:D451)</f>
        <v>1387362</v>
      </c>
      <c r="E442" s="88">
        <f>SUM(E443:E451)</f>
        <v>1388732</v>
      </c>
    </row>
    <row r="443" spans="2:5" ht="12.75">
      <c r="B443" s="48" t="s">
        <v>339</v>
      </c>
      <c r="C443" s="41" t="s">
        <v>419</v>
      </c>
      <c r="D443" s="83">
        <v>95906</v>
      </c>
      <c r="E443" s="83">
        <v>95906</v>
      </c>
    </row>
    <row r="444" spans="2:5" ht="12.75">
      <c r="B444" s="48" t="s">
        <v>339</v>
      </c>
      <c r="C444" s="41" t="s">
        <v>425</v>
      </c>
      <c r="D444" s="83">
        <v>1180976</v>
      </c>
      <c r="E444" s="83">
        <v>1180976</v>
      </c>
    </row>
    <row r="445" spans="2:5" ht="12.75">
      <c r="B445" s="48" t="s">
        <v>339</v>
      </c>
      <c r="C445" s="41" t="s">
        <v>426</v>
      </c>
      <c r="D445" s="83">
        <v>84240</v>
      </c>
      <c r="E445" s="83">
        <v>84240</v>
      </c>
    </row>
    <row r="446" spans="2:5" ht="12.75">
      <c r="B446" s="48">
        <v>716</v>
      </c>
      <c r="C446" s="41" t="s">
        <v>449</v>
      </c>
      <c r="D446" s="83"/>
      <c r="E446" s="83">
        <v>570</v>
      </c>
    </row>
    <row r="447" spans="2:5" ht="12.75">
      <c r="B447" s="48">
        <v>716</v>
      </c>
      <c r="C447" s="41" t="s">
        <v>450</v>
      </c>
      <c r="D447" s="83"/>
      <c r="E447" s="83">
        <v>800</v>
      </c>
    </row>
    <row r="448" spans="2:5" ht="12.75">
      <c r="B448" s="48">
        <v>717000</v>
      </c>
      <c r="C448" s="74" t="s">
        <v>327</v>
      </c>
      <c r="D448" s="83"/>
      <c r="E448" s="83"/>
    </row>
    <row r="449" spans="2:5" ht="12.75">
      <c r="B449" s="48">
        <v>711000</v>
      </c>
      <c r="C449" s="41" t="s">
        <v>401</v>
      </c>
      <c r="D449" s="83">
        <v>15000</v>
      </c>
      <c r="E449" s="83">
        <v>15000</v>
      </c>
    </row>
    <row r="450" spans="2:5" ht="12.75">
      <c r="B450" s="48">
        <v>716000</v>
      </c>
      <c r="C450" s="41" t="s">
        <v>443</v>
      </c>
      <c r="D450" s="83">
        <v>5000</v>
      </c>
      <c r="E450" s="83">
        <v>5000</v>
      </c>
    </row>
    <row r="451" spans="2:5" ht="12.75">
      <c r="B451" s="48">
        <v>716000</v>
      </c>
      <c r="C451" s="41" t="s">
        <v>283</v>
      </c>
      <c r="D451" s="83">
        <v>6240</v>
      </c>
      <c r="E451" s="83">
        <v>6240</v>
      </c>
    </row>
    <row r="452" spans="2:5" ht="15.75">
      <c r="B452" s="48"/>
      <c r="C452" s="41"/>
      <c r="D452" s="82"/>
      <c r="E452" s="82"/>
    </row>
    <row r="453" spans="2:5" ht="15.75">
      <c r="B453" s="43" t="s">
        <v>173</v>
      </c>
      <c r="C453" s="47" t="s">
        <v>174</v>
      </c>
      <c r="D453" s="100">
        <f>SUM(D454:D456)</f>
        <v>0</v>
      </c>
      <c r="E453" s="100">
        <f>SUM(E454:E456)</f>
        <v>2500</v>
      </c>
    </row>
    <row r="454" spans="2:5" ht="12.75">
      <c r="B454" s="54">
        <v>717000</v>
      </c>
      <c r="C454" s="49" t="s">
        <v>350</v>
      </c>
      <c r="D454" s="83">
        <f>D456</f>
        <v>0</v>
      </c>
      <c r="E454" s="83">
        <f>E456</f>
        <v>0</v>
      </c>
    </row>
    <row r="455" spans="2:5" ht="12.75">
      <c r="B455" s="54">
        <v>717002</v>
      </c>
      <c r="C455" s="49" t="s">
        <v>451</v>
      </c>
      <c r="D455" s="83"/>
      <c r="E455" s="83">
        <v>2500</v>
      </c>
    </row>
    <row r="456" spans="2:5" ht="12.75">
      <c r="B456" s="48">
        <v>717001</v>
      </c>
      <c r="C456" s="41" t="s">
        <v>385</v>
      </c>
      <c r="D456" s="83">
        <f>D457</f>
        <v>0</v>
      </c>
      <c r="E456" s="83">
        <f>E457</f>
        <v>0</v>
      </c>
    </row>
    <row r="457" spans="2:5" ht="15.75">
      <c r="B457" s="48"/>
      <c r="C457" s="41"/>
      <c r="D457" s="82"/>
      <c r="E457" s="82"/>
    </row>
    <row r="458" spans="2:5" ht="15.75">
      <c r="B458" s="43" t="s">
        <v>187</v>
      </c>
      <c r="C458" s="47" t="s">
        <v>188</v>
      </c>
      <c r="D458" s="100">
        <f>SUM(D459:D461)</f>
        <v>284126</v>
      </c>
      <c r="E458" s="100">
        <f>SUM(E459:E461)</f>
        <v>284126</v>
      </c>
    </row>
    <row r="459" spans="2:5" ht="12.75">
      <c r="B459" s="54">
        <v>713005</v>
      </c>
      <c r="C459" s="49" t="s">
        <v>340</v>
      </c>
      <c r="D459" s="83">
        <v>134126</v>
      </c>
      <c r="E459" s="83">
        <v>134126</v>
      </c>
    </row>
    <row r="460" spans="2:5" ht="12.75">
      <c r="B460" s="48">
        <v>717002</v>
      </c>
      <c r="C460" s="41" t="s">
        <v>452</v>
      </c>
      <c r="D460" s="83">
        <v>150000</v>
      </c>
      <c r="E460" s="83">
        <v>150000</v>
      </c>
    </row>
    <row r="461" spans="2:5" ht="12.75">
      <c r="B461" s="75"/>
      <c r="C461" s="49" t="s">
        <v>322</v>
      </c>
      <c r="D461" s="83">
        <f>D462</f>
        <v>0</v>
      </c>
      <c r="E461" s="83">
        <f>E462</f>
        <v>0</v>
      </c>
    </row>
    <row r="462" spans="2:5" ht="15.75">
      <c r="B462" s="46"/>
      <c r="C462" s="41"/>
      <c r="D462" s="82"/>
      <c r="E462" s="82"/>
    </row>
    <row r="463" spans="2:5" ht="15.75">
      <c r="B463" s="43" t="s">
        <v>210</v>
      </c>
      <c r="C463" s="44" t="s">
        <v>284</v>
      </c>
      <c r="D463" s="88">
        <f>SUM(D464:D467)</f>
        <v>0</v>
      </c>
      <c r="E463" s="88">
        <f>SUM(E464:E467)</f>
        <v>0</v>
      </c>
    </row>
    <row r="464" spans="2:5" ht="12.75">
      <c r="B464" s="54">
        <v>717000</v>
      </c>
      <c r="C464" s="41" t="s">
        <v>323</v>
      </c>
      <c r="D464" s="83">
        <f>D465</f>
        <v>0</v>
      </c>
      <c r="E464" s="83">
        <f>E465</f>
        <v>0</v>
      </c>
    </row>
    <row r="465" spans="2:5" ht="12.75">
      <c r="B465" s="54">
        <v>717000</v>
      </c>
      <c r="C465" s="41" t="s">
        <v>374</v>
      </c>
      <c r="D465" s="83">
        <f>D467</f>
        <v>0</v>
      </c>
      <c r="E465" s="83">
        <f>E467</f>
        <v>0</v>
      </c>
    </row>
    <row r="466" spans="2:5" ht="12.75">
      <c r="B466" s="54" t="s">
        <v>339</v>
      </c>
      <c r="C466" s="41" t="s">
        <v>386</v>
      </c>
      <c r="D466" s="83"/>
      <c r="E466" s="83"/>
    </row>
    <row r="467" spans="2:5" ht="12.75">
      <c r="B467" s="54">
        <v>717000</v>
      </c>
      <c r="C467" s="41" t="s">
        <v>402</v>
      </c>
      <c r="D467" s="83">
        <f>D468</f>
        <v>0</v>
      </c>
      <c r="E467" s="83">
        <f>E468</f>
        <v>0</v>
      </c>
    </row>
    <row r="468" spans="2:5" ht="15.75">
      <c r="B468" s="43"/>
      <c r="C468" s="41"/>
      <c r="D468" s="82"/>
      <c r="E468" s="82"/>
    </row>
    <row r="469" spans="2:5" ht="15.75">
      <c r="B469" s="43" t="s">
        <v>214</v>
      </c>
      <c r="C469" s="47" t="s">
        <v>215</v>
      </c>
      <c r="D469" s="88">
        <f>SUM(D470:D473)</f>
        <v>0</v>
      </c>
      <c r="E469" s="88">
        <f>SUM(E470:E473)</f>
        <v>0</v>
      </c>
    </row>
    <row r="470" spans="1:5" ht="12.75">
      <c r="A470" s="7"/>
      <c r="B470" s="79">
        <v>717000</v>
      </c>
      <c r="C470" s="74" t="s">
        <v>360</v>
      </c>
      <c r="D470" s="83">
        <f>D471</f>
        <v>0</v>
      </c>
      <c r="E470" s="83">
        <f>E471</f>
        <v>0</v>
      </c>
    </row>
    <row r="471" spans="1:5" ht="12.75">
      <c r="A471" s="7"/>
      <c r="B471" s="79">
        <v>717000</v>
      </c>
      <c r="C471" s="74" t="s">
        <v>361</v>
      </c>
      <c r="D471" s="83">
        <f>D473</f>
        <v>0</v>
      </c>
      <c r="E471" s="83">
        <f>E473</f>
        <v>0</v>
      </c>
    </row>
    <row r="472" spans="1:5" ht="12.75">
      <c r="A472" s="7"/>
      <c r="B472" s="79" t="s">
        <v>339</v>
      </c>
      <c r="C472" s="74" t="s">
        <v>387</v>
      </c>
      <c r="D472" s="83"/>
      <c r="E472" s="83"/>
    </row>
    <row r="473" spans="2:5" ht="12.75">
      <c r="B473" s="54">
        <v>717000</v>
      </c>
      <c r="C473" s="49" t="s">
        <v>324</v>
      </c>
      <c r="D473" s="83">
        <f>D474</f>
        <v>0</v>
      </c>
      <c r="E473" s="83">
        <f>E474</f>
        <v>0</v>
      </c>
    </row>
    <row r="474" spans="2:5" ht="15.75">
      <c r="B474" s="54"/>
      <c r="C474" s="49"/>
      <c r="D474" s="82"/>
      <c r="E474" s="82"/>
    </row>
    <row r="475" spans="2:5" ht="15.75">
      <c r="B475" s="48"/>
      <c r="C475" s="44" t="s">
        <v>285</v>
      </c>
      <c r="D475" s="88">
        <f>D409+D415+D419+D425+D438+D442+D453+D458+D463+D469</f>
        <v>1863835</v>
      </c>
      <c r="E475" s="88">
        <f>E409+E415+E419+E425+E438+E442+E453+E458+E463+E469</f>
        <v>1868992</v>
      </c>
    </row>
    <row r="476" spans="1:5" ht="15.75">
      <c r="A476" s="2"/>
      <c r="B476" s="106"/>
      <c r="C476" s="3"/>
      <c r="D476" s="89"/>
      <c r="E476" s="89"/>
    </row>
    <row r="477" spans="2:5" ht="15.75">
      <c r="B477" s="51" t="s">
        <v>286</v>
      </c>
      <c r="C477" s="51"/>
      <c r="D477" s="82"/>
      <c r="E477" s="82"/>
    </row>
    <row r="478" spans="2:5" ht="15.75">
      <c r="B478" s="52"/>
      <c r="C478" s="52" t="s">
        <v>287</v>
      </c>
      <c r="D478" s="88">
        <f>D88</f>
        <v>4761658</v>
      </c>
      <c r="E478" s="88">
        <f>E88</f>
        <v>4761876</v>
      </c>
    </row>
    <row r="479" spans="2:5" ht="15.75">
      <c r="B479" s="52"/>
      <c r="C479" s="52" t="s">
        <v>288</v>
      </c>
      <c r="D479" s="88">
        <f>D107</f>
        <v>1210976</v>
      </c>
      <c r="E479" s="88">
        <f>E107</f>
        <v>1210976</v>
      </c>
    </row>
    <row r="480" spans="2:5" ht="15.75">
      <c r="B480" s="52"/>
      <c r="C480" s="52" t="s">
        <v>289</v>
      </c>
      <c r="D480" s="88">
        <f>D406</f>
        <v>4369362</v>
      </c>
      <c r="E480" s="88">
        <f>E406</f>
        <v>4370862</v>
      </c>
    </row>
    <row r="481" spans="2:5" ht="15.75">
      <c r="B481" s="52"/>
      <c r="C481" s="52" t="s">
        <v>290</v>
      </c>
      <c r="D481" s="88">
        <f>D475</f>
        <v>1863835</v>
      </c>
      <c r="E481" s="88">
        <f>E475</f>
        <v>1868992</v>
      </c>
    </row>
    <row r="482" spans="2:5" ht="15.75">
      <c r="B482" s="53"/>
      <c r="C482" s="52" t="s">
        <v>291</v>
      </c>
      <c r="D482" s="88">
        <f>D478+D479-D480-D481</f>
        <v>-260563</v>
      </c>
      <c r="E482" s="88">
        <f>E478+E479-E480-E481</f>
        <v>-267002</v>
      </c>
    </row>
    <row r="483" spans="2:5" ht="15.75">
      <c r="B483" s="53"/>
      <c r="C483" s="53"/>
      <c r="D483" s="82"/>
      <c r="E483" s="82"/>
    </row>
    <row r="484" spans="2:5" ht="15.75">
      <c r="B484" s="4"/>
      <c r="C484" s="5"/>
      <c r="D484" s="89"/>
      <c r="E484" s="89"/>
    </row>
    <row r="485" spans="2:5" ht="15.75">
      <c r="B485" s="55" t="s">
        <v>292</v>
      </c>
      <c r="C485" s="56"/>
      <c r="D485" s="83"/>
      <c r="E485" s="83"/>
    </row>
    <row r="486" spans="2:5" s="7" customFormat="1" ht="12.75">
      <c r="B486" s="91">
        <v>451</v>
      </c>
      <c r="C486" s="56" t="s">
        <v>56</v>
      </c>
      <c r="D486" s="83"/>
      <c r="E486" s="83"/>
    </row>
    <row r="487" spans="2:5" ht="12.75">
      <c r="B487" s="57">
        <v>453</v>
      </c>
      <c r="C487" s="56" t="s">
        <v>293</v>
      </c>
      <c r="D487" s="83"/>
      <c r="E487" s="83"/>
    </row>
    <row r="488" spans="2:5" ht="12.75">
      <c r="B488" s="58">
        <v>454</v>
      </c>
      <c r="C488" s="59" t="s">
        <v>294</v>
      </c>
      <c r="D488" s="83">
        <v>280000</v>
      </c>
      <c r="E488" s="83">
        <v>280000</v>
      </c>
    </row>
    <row r="489" spans="2:5" ht="12.75">
      <c r="B489" s="58"/>
      <c r="C489" s="59" t="s">
        <v>295</v>
      </c>
      <c r="D489" s="83">
        <f>D490</f>
        <v>0</v>
      </c>
      <c r="E489" s="83">
        <f>E490</f>
        <v>0</v>
      </c>
    </row>
    <row r="490" spans="2:5" ht="12.75">
      <c r="B490" s="58">
        <v>411005</v>
      </c>
      <c r="C490" s="59" t="s">
        <v>296</v>
      </c>
      <c r="D490" s="83">
        <f>D492</f>
        <v>0</v>
      </c>
      <c r="E490" s="83">
        <f>E492</f>
        <v>0</v>
      </c>
    </row>
    <row r="491" spans="2:5" ht="12.75">
      <c r="B491" s="58">
        <v>513001</v>
      </c>
      <c r="C491" s="59" t="s">
        <v>403</v>
      </c>
      <c r="D491" s="83"/>
      <c r="E491" s="83"/>
    </row>
    <row r="492" spans="2:5" ht="12.75">
      <c r="B492" s="58">
        <v>513001</v>
      </c>
      <c r="C492" s="59" t="s">
        <v>297</v>
      </c>
      <c r="D492" s="83">
        <f>D493</f>
        <v>0</v>
      </c>
      <c r="E492" s="83">
        <f>E493</f>
        <v>0</v>
      </c>
    </row>
    <row r="493" spans="2:5" ht="12.75">
      <c r="B493" s="58">
        <v>513001</v>
      </c>
      <c r="C493" s="59" t="s">
        <v>298</v>
      </c>
      <c r="D493" s="83">
        <f>D494</f>
        <v>0</v>
      </c>
      <c r="E493" s="83">
        <f>E494</f>
        <v>0</v>
      </c>
    </row>
    <row r="494" spans="2:5" ht="15.75">
      <c r="B494" s="59"/>
      <c r="C494" s="59"/>
      <c r="D494" s="82"/>
      <c r="E494" s="82"/>
    </row>
    <row r="495" spans="2:5" ht="15.75">
      <c r="B495" s="56"/>
      <c r="C495" s="60" t="s">
        <v>299</v>
      </c>
      <c r="D495" s="88">
        <f>SUM(D487:D493)</f>
        <v>280000</v>
      </c>
      <c r="E495" s="88">
        <f>SUM(E487:E493)</f>
        <v>280000</v>
      </c>
    </row>
    <row r="496" spans="2:5" ht="15.75">
      <c r="B496" s="56"/>
      <c r="C496" s="60"/>
      <c r="D496" s="83"/>
      <c r="E496" s="83"/>
    </row>
    <row r="497" spans="2:5" ht="15.75">
      <c r="B497" s="60" t="s">
        <v>300</v>
      </c>
      <c r="C497" s="56"/>
      <c r="D497" s="83"/>
      <c r="E497" s="83"/>
    </row>
    <row r="498" spans="2:5" ht="12.75">
      <c r="B498" s="59">
        <v>813002</v>
      </c>
      <c r="C498" s="56" t="s">
        <v>301</v>
      </c>
      <c r="D498" s="83">
        <v>4000</v>
      </c>
      <c r="E498" s="83">
        <v>4000</v>
      </c>
    </row>
    <row r="499" spans="2:5" ht="12.75">
      <c r="B499" s="56">
        <v>821005</v>
      </c>
      <c r="C499" s="56" t="s">
        <v>302</v>
      </c>
      <c r="D499" s="83"/>
      <c r="E499" s="83"/>
    </row>
    <row r="500" spans="2:5" ht="12.75">
      <c r="B500" s="56">
        <v>821005</v>
      </c>
      <c r="C500" s="56" t="s">
        <v>404</v>
      </c>
      <c r="D500" s="83"/>
      <c r="E500" s="83"/>
    </row>
    <row r="501" spans="2:5" ht="12.75">
      <c r="B501" s="56">
        <v>821005</v>
      </c>
      <c r="C501" s="56" t="s">
        <v>303</v>
      </c>
      <c r="D501" s="83"/>
      <c r="E501" s="83"/>
    </row>
    <row r="502" spans="2:5" ht="12.75">
      <c r="B502" s="59">
        <v>821005</v>
      </c>
      <c r="C502" s="59" t="s">
        <v>304</v>
      </c>
      <c r="D502" s="83">
        <v>8900</v>
      </c>
      <c r="E502" s="83">
        <v>8900</v>
      </c>
    </row>
    <row r="503" spans="2:5" ht="15.75">
      <c r="B503" s="56"/>
      <c r="C503" s="61" t="s">
        <v>305</v>
      </c>
      <c r="D503" s="88">
        <f>SUM(D498:D502)</f>
        <v>12900</v>
      </c>
      <c r="E503" s="88">
        <f>SUM(E498:E502)</f>
        <v>12900</v>
      </c>
    </row>
    <row r="504" spans="4:5" ht="15.75">
      <c r="D504" s="89"/>
      <c r="E504" s="89"/>
    </row>
    <row r="505" spans="2:5" ht="15.75">
      <c r="B505" s="53"/>
      <c r="C505" s="62" t="s">
        <v>306</v>
      </c>
      <c r="D505" s="84"/>
      <c r="E505" s="84"/>
    </row>
    <row r="506" spans="2:5" ht="12.75">
      <c r="B506" s="53"/>
      <c r="C506" s="63" t="s">
        <v>307</v>
      </c>
      <c r="D506" s="95">
        <f>D478</f>
        <v>4761658</v>
      </c>
      <c r="E506" s="95">
        <f>E478</f>
        <v>4761876</v>
      </c>
    </row>
    <row r="507" spans="2:5" ht="12.75">
      <c r="B507" s="64"/>
      <c r="C507" s="63" t="s">
        <v>308</v>
      </c>
      <c r="D507" s="95">
        <f>D479</f>
        <v>1210976</v>
      </c>
      <c r="E507" s="95">
        <f>E479</f>
        <v>1210976</v>
      </c>
    </row>
    <row r="508" spans="2:5" ht="15.75">
      <c r="B508" s="52"/>
      <c r="C508" s="63" t="s">
        <v>309</v>
      </c>
      <c r="D508" s="95">
        <f>D495</f>
        <v>280000</v>
      </c>
      <c r="E508" s="95">
        <f>E495</f>
        <v>280000</v>
      </c>
    </row>
    <row r="509" spans="2:5" ht="15.75">
      <c r="B509" s="53"/>
      <c r="C509" s="62" t="s">
        <v>310</v>
      </c>
      <c r="D509" s="95">
        <f>SUM(D506:D508)</f>
        <v>6252634</v>
      </c>
      <c r="E509" s="95">
        <f>SUM(E506:E508)</f>
        <v>6252852</v>
      </c>
    </row>
    <row r="510" spans="2:5" ht="15">
      <c r="B510" s="53"/>
      <c r="C510" s="65"/>
      <c r="D510" s="84"/>
      <c r="E510" s="84"/>
    </row>
    <row r="511" spans="2:5" ht="12.75">
      <c r="B511" s="53"/>
      <c r="C511" s="63" t="s">
        <v>311</v>
      </c>
      <c r="D511" s="95">
        <f>D480</f>
        <v>4369362</v>
      </c>
      <c r="E511" s="95">
        <f>E480</f>
        <v>4370862</v>
      </c>
    </row>
    <row r="512" spans="2:5" ht="12.75">
      <c r="B512" s="53"/>
      <c r="C512" s="63" t="s">
        <v>312</v>
      </c>
      <c r="D512" s="95">
        <f>D481</f>
        <v>1863835</v>
      </c>
      <c r="E512" s="95">
        <f>E481</f>
        <v>1868992</v>
      </c>
    </row>
    <row r="513" spans="2:5" ht="15.75">
      <c r="B513" s="52"/>
      <c r="C513" s="63" t="s">
        <v>313</v>
      </c>
      <c r="D513" s="95">
        <f>D503</f>
        <v>12900</v>
      </c>
      <c r="E513" s="95">
        <f>E503</f>
        <v>12900</v>
      </c>
    </row>
    <row r="514" spans="2:5" ht="15.75">
      <c r="B514" s="53"/>
      <c r="C514" s="62" t="s">
        <v>314</v>
      </c>
      <c r="D514" s="95">
        <f>SUM(D511:D513)</f>
        <v>6246097</v>
      </c>
      <c r="E514" s="95">
        <f>SUM(E511:E513)</f>
        <v>6252754</v>
      </c>
    </row>
    <row r="515" spans="2:5" ht="15.75">
      <c r="B515" s="52"/>
      <c r="C515" s="66"/>
      <c r="D515" s="84"/>
      <c r="E515" s="84"/>
    </row>
    <row r="516" spans="2:5" ht="15.75">
      <c r="B516" s="53"/>
      <c r="C516" s="62" t="s">
        <v>315</v>
      </c>
      <c r="D516" s="88">
        <f>D509-D514</f>
        <v>6537</v>
      </c>
      <c r="E516" s="88">
        <f>E509-E514</f>
        <v>98</v>
      </c>
    </row>
    <row r="517" spans="2:3" ht="12.75">
      <c r="B517" s="4"/>
      <c r="C517" s="6"/>
    </row>
    <row r="518" spans="2:3" ht="12.75">
      <c r="B518" s="4"/>
      <c r="C518" s="6"/>
    </row>
    <row r="519" spans="2:3" ht="12.75">
      <c r="B519" s="4"/>
      <c r="C519" s="6" t="s">
        <v>453</v>
      </c>
    </row>
    <row r="520" spans="2:3" ht="12.75">
      <c r="B520" s="4"/>
      <c r="C520" s="1"/>
    </row>
    <row r="521" spans="2:3" ht="12.75">
      <c r="B521" s="4"/>
      <c r="C521" s="1"/>
    </row>
    <row r="522" spans="2:3" ht="12.75">
      <c r="B522" s="4"/>
      <c r="C522" s="1"/>
    </row>
    <row r="523" ht="12.75">
      <c r="C523" s="76" t="s">
        <v>351</v>
      </c>
    </row>
    <row r="524" ht="12.75">
      <c r="C524" s="7" t="s">
        <v>454</v>
      </c>
    </row>
    <row r="525" ht="12.75">
      <c r="C525" s="7" t="s">
        <v>455</v>
      </c>
    </row>
    <row r="527" spans="4:5" ht="15.75">
      <c r="D527" s="109" t="s">
        <v>456</v>
      </c>
      <c r="E527" s="109"/>
    </row>
    <row r="528" spans="4:5" ht="15.75">
      <c r="D528" s="109" t="s">
        <v>457</v>
      </c>
      <c r="E528" s="109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9:G508"/>
  <sheetViews>
    <sheetView zoomScalePageLayoutView="0" workbookViewId="0" topLeftCell="A310">
      <selection activeCell="G12" sqref="G12:G501"/>
    </sheetView>
  </sheetViews>
  <sheetFormatPr defaultColWidth="9.140625" defaultRowHeight="12.75"/>
  <cols>
    <col min="2" max="2" width="10.140625" style="0" bestFit="1" customWidth="1"/>
    <col min="3" max="3" width="61.28125" style="0" customWidth="1"/>
    <col min="4" max="4" width="14.140625" style="0" customWidth="1"/>
    <col min="5" max="5" width="13.57421875" style="0" customWidth="1"/>
    <col min="6" max="6" width="14.8515625" style="0" customWidth="1"/>
    <col min="7" max="7" width="10.00390625" style="0" customWidth="1"/>
  </cols>
  <sheetData>
    <row r="9" ht="20.25">
      <c r="B9" s="111" t="s">
        <v>474</v>
      </c>
    </row>
    <row r="11" spans="2:7" ht="18">
      <c r="B11" s="8" t="s">
        <v>0</v>
      </c>
      <c r="C11" s="9"/>
      <c r="D11" s="90" t="s">
        <v>375</v>
      </c>
      <c r="E11" s="90" t="s">
        <v>444</v>
      </c>
      <c r="F11" s="90" t="s">
        <v>473</v>
      </c>
      <c r="G11" s="90" t="s">
        <v>478</v>
      </c>
    </row>
    <row r="12" spans="2:6" ht="12.75">
      <c r="B12" s="12"/>
      <c r="C12" s="12"/>
      <c r="D12" s="80"/>
      <c r="E12" s="80"/>
      <c r="F12" s="80"/>
    </row>
    <row r="13" spans="2:6" ht="15.75">
      <c r="B13" s="13">
        <v>110</v>
      </c>
      <c r="C13" s="14" t="s">
        <v>1</v>
      </c>
      <c r="D13" s="82">
        <f>D14</f>
        <v>2755000</v>
      </c>
      <c r="E13" s="82">
        <f>E14</f>
        <v>2755000</v>
      </c>
      <c r="F13" s="82">
        <f>F14</f>
        <v>2755000</v>
      </c>
    </row>
    <row r="14" spans="2:6" ht="12.75">
      <c r="B14" s="15">
        <v>111</v>
      </c>
      <c r="C14" s="12" t="s">
        <v>2</v>
      </c>
      <c r="D14" s="83">
        <v>2755000</v>
      </c>
      <c r="E14" s="83">
        <v>2755000</v>
      </c>
      <c r="F14" s="83">
        <v>2755000</v>
      </c>
    </row>
    <row r="15" spans="2:6" ht="12.75">
      <c r="B15" s="16"/>
      <c r="C15" s="12"/>
      <c r="D15" s="83"/>
      <c r="E15" s="83"/>
      <c r="F15" s="83"/>
    </row>
    <row r="16" spans="2:6" ht="15.75">
      <c r="B16" s="13">
        <v>120</v>
      </c>
      <c r="C16" s="14" t="s">
        <v>3</v>
      </c>
      <c r="D16" s="82">
        <f>D17</f>
        <v>420000</v>
      </c>
      <c r="E16" s="82">
        <f>E17</f>
        <v>420000</v>
      </c>
      <c r="F16" s="82">
        <f>F17</f>
        <v>420000</v>
      </c>
    </row>
    <row r="17" spans="2:6" ht="12.75">
      <c r="B17" s="16">
        <v>121</v>
      </c>
      <c r="C17" s="12" t="s">
        <v>4</v>
      </c>
      <c r="D17" s="83">
        <v>420000</v>
      </c>
      <c r="E17" s="83">
        <v>420000</v>
      </c>
      <c r="F17" s="83">
        <v>420000</v>
      </c>
    </row>
    <row r="18" spans="2:6" ht="12.75">
      <c r="B18" s="16"/>
      <c r="C18" s="12"/>
      <c r="D18" s="83"/>
      <c r="E18" s="83"/>
      <c r="F18" s="83"/>
    </row>
    <row r="19" spans="2:6" ht="15.75">
      <c r="B19" s="13">
        <v>133</v>
      </c>
      <c r="C19" s="14" t="s">
        <v>5</v>
      </c>
      <c r="D19" s="82">
        <f>SUM(D20:D27)</f>
        <v>249900</v>
      </c>
      <c r="E19" s="82">
        <f>SUM(E20:E27)</f>
        <v>249900</v>
      </c>
      <c r="F19" s="82">
        <f>SUM(F20:F27)</f>
        <v>249900</v>
      </c>
    </row>
    <row r="20" spans="2:6" ht="12.75">
      <c r="B20" s="15">
        <v>133001</v>
      </c>
      <c r="C20" s="9" t="s">
        <v>6</v>
      </c>
      <c r="D20" s="83">
        <v>4900</v>
      </c>
      <c r="E20" s="83">
        <v>4900</v>
      </c>
      <c r="F20" s="83">
        <v>4900</v>
      </c>
    </row>
    <row r="21" spans="2:6" ht="12.75">
      <c r="B21" s="15">
        <v>133003</v>
      </c>
      <c r="C21" s="9" t="s">
        <v>7</v>
      </c>
      <c r="D21" s="83">
        <v>150</v>
      </c>
      <c r="E21" s="83">
        <v>150</v>
      </c>
      <c r="F21" s="83">
        <v>150</v>
      </c>
    </row>
    <row r="22" spans="2:6" ht="12.75">
      <c r="B22" s="15">
        <v>133004</v>
      </c>
      <c r="C22" s="9" t="s">
        <v>8</v>
      </c>
      <c r="D22" s="83">
        <v>350</v>
      </c>
      <c r="E22" s="83">
        <v>350</v>
      </c>
      <c r="F22" s="83">
        <v>350</v>
      </c>
    </row>
    <row r="23" spans="2:6" ht="12.75">
      <c r="B23" s="16">
        <v>133005</v>
      </c>
      <c r="C23" s="12" t="s">
        <v>9</v>
      </c>
      <c r="D23" s="83">
        <v>1400</v>
      </c>
      <c r="E23" s="83">
        <v>1400</v>
      </c>
      <c r="F23" s="83">
        <v>1400</v>
      </c>
    </row>
    <row r="24" spans="2:6" ht="12.75">
      <c r="B24" s="16">
        <v>133006</v>
      </c>
      <c r="C24" s="12" t="s">
        <v>10</v>
      </c>
      <c r="D24" s="83">
        <v>1600</v>
      </c>
      <c r="E24" s="83">
        <v>1600</v>
      </c>
      <c r="F24" s="83">
        <v>1600</v>
      </c>
    </row>
    <row r="25" spans="2:6" ht="12.75">
      <c r="B25" s="15">
        <v>133012</v>
      </c>
      <c r="C25" s="9" t="s">
        <v>11</v>
      </c>
      <c r="D25" s="83">
        <v>9500</v>
      </c>
      <c r="E25" s="83">
        <v>9500</v>
      </c>
      <c r="F25" s="83">
        <v>9500</v>
      </c>
    </row>
    <row r="26" spans="2:6" ht="12.75">
      <c r="B26" s="15">
        <v>133013</v>
      </c>
      <c r="C26" s="9" t="s">
        <v>428</v>
      </c>
      <c r="D26" s="83">
        <v>90000</v>
      </c>
      <c r="E26" s="83">
        <v>90000</v>
      </c>
      <c r="F26" s="83">
        <v>90000</v>
      </c>
    </row>
    <row r="27" spans="2:6" ht="12.75">
      <c r="B27" s="15">
        <v>133013</v>
      </c>
      <c r="C27" s="9" t="s">
        <v>427</v>
      </c>
      <c r="D27" s="83">
        <v>142000</v>
      </c>
      <c r="E27" s="83">
        <v>142000</v>
      </c>
      <c r="F27" s="83">
        <v>142000</v>
      </c>
    </row>
    <row r="28" spans="2:6" ht="12.75">
      <c r="B28" s="16"/>
      <c r="C28" s="12"/>
      <c r="D28" s="83"/>
      <c r="E28" s="83"/>
      <c r="F28" s="83"/>
    </row>
    <row r="29" spans="2:6" ht="15.75">
      <c r="B29" s="13">
        <v>210</v>
      </c>
      <c r="C29" s="14" t="s">
        <v>12</v>
      </c>
      <c r="D29" s="88">
        <f>SUM(D30+D31+D32+D33+D34+D35)</f>
        <v>113500</v>
      </c>
      <c r="E29" s="88">
        <f>SUM(E30+E31+E32+E33+E34+E35)</f>
        <v>113500</v>
      </c>
      <c r="F29" s="88">
        <f>SUM(F30+F31+F32+F33+F34+F35)</f>
        <v>113500</v>
      </c>
    </row>
    <row r="30" spans="2:6" ht="12.75">
      <c r="B30" s="16">
        <v>212002</v>
      </c>
      <c r="C30" s="12" t="s">
        <v>13</v>
      </c>
      <c r="D30" s="83">
        <v>1500</v>
      </c>
      <c r="E30" s="83">
        <v>1500</v>
      </c>
      <c r="F30" s="83">
        <v>1500</v>
      </c>
    </row>
    <row r="31" spans="2:6" ht="12.75">
      <c r="B31" s="16">
        <v>212003</v>
      </c>
      <c r="C31" s="12" t="s">
        <v>14</v>
      </c>
      <c r="D31" s="83">
        <v>17500</v>
      </c>
      <c r="E31" s="83">
        <v>17500</v>
      </c>
      <c r="F31" s="83">
        <v>17500</v>
      </c>
    </row>
    <row r="32" spans="2:6" ht="12.75">
      <c r="B32" s="16">
        <v>212003</v>
      </c>
      <c r="C32" s="12" t="s">
        <v>15</v>
      </c>
      <c r="D32" s="83">
        <v>12000</v>
      </c>
      <c r="E32" s="83">
        <v>12000</v>
      </c>
      <c r="F32" s="83">
        <v>12000</v>
      </c>
    </row>
    <row r="33" spans="2:6" ht="12.75">
      <c r="B33" s="16">
        <v>212003</v>
      </c>
      <c r="C33" s="12" t="s">
        <v>16</v>
      </c>
      <c r="D33" s="83">
        <v>49500</v>
      </c>
      <c r="E33" s="83">
        <v>49500</v>
      </c>
      <c r="F33" s="83">
        <v>49500</v>
      </c>
    </row>
    <row r="34" spans="2:6" ht="12.75">
      <c r="B34" s="16">
        <v>212003</v>
      </c>
      <c r="C34" s="12" t="s">
        <v>17</v>
      </c>
      <c r="D34" s="83">
        <v>33000</v>
      </c>
      <c r="E34" s="83">
        <v>33000</v>
      </c>
      <c r="F34" s="83">
        <v>33000</v>
      </c>
    </row>
    <row r="35" spans="2:6" ht="12.75">
      <c r="B35" s="107" t="s">
        <v>329</v>
      </c>
      <c r="C35" s="87" t="s">
        <v>429</v>
      </c>
      <c r="D35" s="97">
        <f>SUM(D36:D38)</f>
        <v>0</v>
      </c>
      <c r="E35" s="97">
        <f>SUM(E36:E38)</f>
        <v>0</v>
      </c>
      <c r="F35" s="97">
        <f>SUM(F36:F38)</f>
        <v>0</v>
      </c>
    </row>
    <row r="36" spans="2:6" ht="12.75">
      <c r="B36" s="16" t="s">
        <v>329</v>
      </c>
      <c r="C36" s="12" t="s">
        <v>18</v>
      </c>
      <c r="D36" s="83">
        <f aca="true" t="shared" si="0" ref="D36:F38">D37</f>
        <v>0</v>
      </c>
      <c r="E36" s="83">
        <f t="shared" si="0"/>
        <v>0</v>
      </c>
      <c r="F36" s="83">
        <f t="shared" si="0"/>
        <v>0</v>
      </c>
    </row>
    <row r="37" spans="2:6" ht="12.75">
      <c r="B37" s="16" t="s">
        <v>329</v>
      </c>
      <c r="C37" s="12" t="s">
        <v>19</v>
      </c>
      <c r="D37" s="83">
        <f t="shared" si="0"/>
        <v>0</v>
      </c>
      <c r="E37" s="83">
        <f t="shared" si="0"/>
        <v>0</v>
      </c>
      <c r="F37" s="83">
        <f t="shared" si="0"/>
        <v>0</v>
      </c>
    </row>
    <row r="38" spans="2:6" ht="12.75">
      <c r="B38" s="16" t="s">
        <v>329</v>
      </c>
      <c r="C38" s="12" t="s">
        <v>20</v>
      </c>
      <c r="D38" s="83">
        <f t="shared" si="0"/>
        <v>0</v>
      </c>
      <c r="E38" s="83">
        <f t="shared" si="0"/>
        <v>0</v>
      </c>
      <c r="F38" s="83">
        <f t="shared" si="0"/>
        <v>0</v>
      </c>
    </row>
    <row r="39" spans="2:6" ht="12.75">
      <c r="B39" s="16"/>
      <c r="C39" s="12"/>
      <c r="D39" s="83"/>
      <c r="E39" s="83"/>
      <c r="F39" s="83"/>
    </row>
    <row r="40" spans="2:6" ht="15.75">
      <c r="B40" s="13">
        <v>220</v>
      </c>
      <c r="C40" s="14" t="s">
        <v>21</v>
      </c>
      <c r="D40" s="82">
        <f>SUM(D41:D48)</f>
        <v>89200</v>
      </c>
      <c r="E40" s="82">
        <f>SUM(E41:E48)</f>
        <v>89200</v>
      </c>
      <c r="F40" s="82">
        <f>SUM(F41:F48)</f>
        <v>89200</v>
      </c>
    </row>
    <row r="41" spans="2:6" ht="12.75">
      <c r="B41" s="16">
        <v>221004</v>
      </c>
      <c r="C41" s="12" t="s">
        <v>22</v>
      </c>
      <c r="D41" s="83">
        <v>45500</v>
      </c>
      <c r="E41" s="83">
        <v>45500</v>
      </c>
      <c r="F41" s="83">
        <v>45500</v>
      </c>
    </row>
    <row r="42" spans="2:6" ht="12.75">
      <c r="B42" s="16">
        <v>222003</v>
      </c>
      <c r="C42" s="11" t="s">
        <v>376</v>
      </c>
      <c r="D42" s="83">
        <v>7500</v>
      </c>
      <c r="E42" s="83">
        <v>7500</v>
      </c>
      <c r="F42" s="83">
        <v>7500</v>
      </c>
    </row>
    <row r="43" spans="2:6" ht="12.75">
      <c r="B43" s="16">
        <v>223001</v>
      </c>
      <c r="C43" s="12" t="s">
        <v>23</v>
      </c>
      <c r="D43" s="83">
        <v>3700</v>
      </c>
      <c r="E43" s="83">
        <v>3700</v>
      </c>
      <c r="F43" s="83">
        <v>3700</v>
      </c>
    </row>
    <row r="44" spans="2:6" ht="12.75">
      <c r="B44" s="16">
        <v>223001</v>
      </c>
      <c r="C44" s="12" t="s">
        <v>24</v>
      </c>
      <c r="D44" s="83">
        <v>12000</v>
      </c>
      <c r="E44" s="83">
        <v>12000</v>
      </c>
      <c r="F44" s="83">
        <v>12000</v>
      </c>
    </row>
    <row r="45" spans="2:6" ht="12.75">
      <c r="B45" s="16"/>
      <c r="C45" s="12" t="s">
        <v>25</v>
      </c>
      <c r="D45" s="83">
        <v>0</v>
      </c>
      <c r="E45" s="83">
        <v>0</v>
      </c>
      <c r="F45" s="83">
        <v>0</v>
      </c>
    </row>
    <row r="46" spans="2:6" ht="12.75">
      <c r="B46" s="16"/>
      <c r="C46" s="12" t="s">
        <v>26</v>
      </c>
      <c r="D46" s="83">
        <v>0</v>
      </c>
      <c r="E46" s="83">
        <v>0</v>
      </c>
      <c r="F46" s="83">
        <v>0</v>
      </c>
    </row>
    <row r="47" spans="2:6" ht="12.75">
      <c r="B47" s="16">
        <v>223002</v>
      </c>
      <c r="C47" s="12" t="s">
        <v>27</v>
      </c>
      <c r="D47" s="83">
        <v>17500</v>
      </c>
      <c r="E47" s="83">
        <v>17500</v>
      </c>
      <c r="F47" s="83">
        <v>17500</v>
      </c>
    </row>
    <row r="48" spans="2:6" ht="12.75">
      <c r="B48" s="16">
        <v>229005</v>
      </c>
      <c r="C48" s="12" t="s">
        <v>28</v>
      </c>
      <c r="D48" s="83">
        <v>3000</v>
      </c>
      <c r="E48" s="83">
        <v>3000</v>
      </c>
      <c r="F48" s="83">
        <v>3000</v>
      </c>
    </row>
    <row r="49" spans="2:6" ht="12.75">
      <c r="B49" s="93"/>
      <c r="C49" s="11"/>
      <c r="D49" s="83"/>
      <c r="E49" s="83"/>
      <c r="F49" s="83"/>
    </row>
    <row r="50" spans="2:6" ht="15.75">
      <c r="B50" s="13">
        <v>240</v>
      </c>
      <c r="C50" s="14" t="s">
        <v>29</v>
      </c>
      <c r="D50" s="88">
        <f>D52</f>
        <v>3000</v>
      </c>
      <c r="E50" s="88">
        <f>SUM(E51:E52)</f>
        <v>3000</v>
      </c>
      <c r="F50" s="88">
        <f>SUM(F51:F52)</f>
        <v>3000</v>
      </c>
    </row>
    <row r="51" spans="2:6" ht="12.75">
      <c r="B51" s="15">
        <v>242</v>
      </c>
      <c r="C51" s="9" t="s">
        <v>445</v>
      </c>
      <c r="D51" s="101"/>
      <c r="E51" s="101">
        <v>3000</v>
      </c>
      <c r="F51" s="101">
        <v>3000</v>
      </c>
    </row>
    <row r="52" spans="2:6" ht="12.75">
      <c r="B52" s="16">
        <v>243</v>
      </c>
      <c r="C52" s="12" t="s">
        <v>30</v>
      </c>
      <c r="D52" s="83">
        <v>3000</v>
      </c>
      <c r="E52" s="83">
        <v>0</v>
      </c>
      <c r="F52" s="83">
        <v>0</v>
      </c>
    </row>
    <row r="53" spans="2:6" ht="12.75">
      <c r="B53" s="93"/>
      <c r="C53" s="11"/>
      <c r="D53" s="84"/>
      <c r="E53" s="84"/>
      <c r="F53" s="84"/>
    </row>
    <row r="54" spans="2:6" ht="15.75">
      <c r="B54" s="13">
        <v>290</v>
      </c>
      <c r="C54" s="14" t="s">
        <v>31</v>
      </c>
      <c r="D54" s="88">
        <f>SUM(D56:D58)</f>
        <v>25500</v>
      </c>
      <c r="E54" s="88">
        <f>SUM(E56:E58)</f>
        <v>125500</v>
      </c>
      <c r="F54" s="88">
        <f>SUM(F56:F58)</f>
        <v>125500</v>
      </c>
    </row>
    <row r="55" spans="2:6" ht="12.75">
      <c r="B55" s="15">
        <v>292006</v>
      </c>
      <c r="C55" s="9" t="s">
        <v>388</v>
      </c>
      <c r="D55" s="101"/>
      <c r="E55" s="101"/>
      <c r="F55" s="101"/>
    </row>
    <row r="56" spans="2:6" ht="12.75">
      <c r="B56" s="16">
        <v>292008</v>
      </c>
      <c r="C56" s="12" t="s">
        <v>32</v>
      </c>
      <c r="D56" s="83">
        <v>25000</v>
      </c>
      <c r="E56" s="83">
        <v>25000</v>
      </c>
      <c r="F56" s="83">
        <v>25000</v>
      </c>
    </row>
    <row r="57" spans="2:6" ht="12.75">
      <c r="B57" s="16">
        <v>292012</v>
      </c>
      <c r="C57" s="12" t="s">
        <v>33</v>
      </c>
      <c r="D57" s="83">
        <v>0</v>
      </c>
      <c r="E57" s="83">
        <v>0</v>
      </c>
      <c r="F57" s="83">
        <v>0</v>
      </c>
    </row>
    <row r="58" spans="2:6" ht="12.75">
      <c r="B58" s="16">
        <v>292027</v>
      </c>
      <c r="C58" s="12" t="s">
        <v>31</v>
      </c>
      <c r="D58" s="83">
        <v>500</v>
      </c>
      <c r="E58" s="83">
        <v>100500</v>
      </c>
      <c r="F58" s="83">
        <v>100500</v>
      </c>
    </row>
    <row r="59" spans="2:6" ht="12.75">
      <c r="B59" s="16"/>
      <c r="C59" s="12"/>
      <c r="D59" s="83"/>
      <c r="E59" s="83"/>
      <c r="F59" s="83"/>
    </row>
    <row r="60" spans="2:7" ht="15.75">
      <c r="B60" s="13">
        <v>300</v>
      </c>
      <c r="C60" s="14" t="s">
        <v>34</v>
      </c>
      <c r="D60" s="88">
        <f>SUM(D62:D87)</f>
        <v>1105558</v>
      </c>
      <c r="E60" s="88">
        <f>SUM(E62:E87)</f>
        <v>1105776</v>
      </c>
      <c r="F60" s="88">
        <f>SUM(F62:F87)</f>
        <v>1114606</v>
      </c>
      <c r="G60">
        <v>8830</v>
      </c>
    </row>
    <row r="61" spans="2:7" ht="12.75">
      <c r="B61" s="36" t="s">
        <v>421</v>
      </c>
      <c r="C61" s="37" t="s">
        <v>422</v>
      </c>
      <c r="D61" s="95">
        <f>SUM(D62:D87)</f>
        <v>1105558</v>
      </c>
      <c r="E61" s="95">
        <f>SUM(E62:E87)</f>
        <v>1105776</v>
      </c>
      <c r="F61" s="95">
        <f>SUM(F62:F87)</f>
        <v>1114606</v>
      </c>
      <c r="G61">
        <v>8830</v>
      </c>
    </row>
    <row r="62" spans="2:6" ht="12.75">
      <c r="B62" s="15">
        <v>312001</v>
      </c>
      <c r="C62" s="9" t="s">
        <v>35</v>
      </c>
      <c r="D62" s="83">
        <v>400</v>
      </c>
      <c r="E62" s="83">
        <v>400</v>
      </c>
      <c r="F62" s="83">
        <v>400</v>
      </c>
    </row>
    <row r="63" spans="2:6" ht="12.75">
      <c r="B63" s="15">
        <v>312001</v>
      </c>
      <c r="C63" s="9" t="s">
        <v>36</v>
      </c>
      <c r="D63" s="83">
        <v>10500</v>
      </c>
      <c r="E63" s="83">
        <v>10318</v>
      </c>
      <c r="F63" s="83">
        <v>10318</v>
      </c>
    </row>
    <row r="64" spans="2:6" ht="12.75">
      <c r="B64" s="15">
        <v>312001</v>
      </c>
      <c r="C64" s="9" t="s">
        <v>37</v>
      </c>
      <c r="D64" s="83">
        <v>420</v>
      </c>
      <c r="E64" s="83">
        <v>420</v>
      </c>
      <c r="F64" s="83">
        <v>420</v>
      </c>
    </row>
    <row r="65" spans="2:6" ht="12.75">
      <c r="B65" s="15">
        <v>312001</v>
      </c>
      <c r="C65" s="9" t="s">
        <v>38</v>
      </c>
      <c r="D65" s="83">
        <v>7000</v>
      </c>
      <c r="E65" s="83">
        <v>7000</v>
      </c>
      <c r="F65" s="83">
        <v>7000</v>
      </c>
    </row>
    <row r="66" spans="2:6" ht="12.75">
      <c r="B66" s="15">
        <v>312001</v>
      </c>
      <c r="C66" s="9" t="s">
        <v>366</v>
      </c>
      <c r="D66" s="83">
        <v>26496</v>
      </c>
      <c r="E66" s="83">
        <v>26496</v>
      </c>
      <c r="F66" s="83">
        <v>26496</v>
      </c>
    </row>
    <row r="67" spans="2:6" ht="12.75">
      <c r="B67" s="15">
        <v>312001</v>
      </c>
      <c r="C67" s="9" t="s">
        <v>367</v>
      </c>
      <c r="D67" s="83">
        <v>17280</v>
      </c>
      <c r="E67" s="83">
        <v>17280</v>
      </c>
      <c r="F67" s="83">
        <v>17280</v>
      </c>
    </row>
    <row r="68" spans="2:6" ht="12.75">
      <c r="B68" s="15">
        <v>312001</v>
      </c>
      <c r="C68" s="9" t="s">
        <v>39</v>
      </c>
      <c r="D68" s="83">
        <v>5000</v>
      </c>
      <c r="E68" s="83">
        <v>5000</v>
      </c>
      <c r="F68" s="83">
        <v>5000</v>
      </c>
    </row>
    <row r="69" spans="2:6" ht="12.75">
      <c r="B69" s="15">
        <v>312001</v>
      </c>
      <c r="C69" s="9" t="s">
        <v>40</v>
      </c>
      <c r="D69" s="83">
        <v>9800</v>
      </c>
      <c r="E69" s="83">
        <v>9800</v>
      </c>
      <c r="F69" s="83">
        <v>9800</v>
      </c>
    </row>
    <row r="70" spans="2:6" ht="12.75">
      <c r="B70" s="15">
        <v>312001</v>
      </c>
      <c r="C70" s="9" t="s">
        <v>389</v>
      </c>
      <c r="D70" s="83">
        <v>0</v>
      </c>
      <c r="E70" s="83">
        <v>0</v>
      </c>
      <c r="F70" s="83">
        <v>0</v>
      </c>
    </row>
    <row r="71" spans="2:6" ht="12.75">
      <c r="B71" s="15">
        <v>312001</v>
      </c>
      <c r="C71" s="9" t="s">
        <v>41</v>
      </c>
      <c r="D71" s="83">
        <v>2600</v>
      </c>
      <c r="E71" s="83">
        <v>2600</v>
      </c>
      <c r="F71" s="83">
        <v>2600</v>
      </c>
    </row>
    <row r="72" spans="2:6" ht="12.75">
      <c r="B72" s="15">
        <v>312001</v>
      </c>
      <c r="C72" s="9" t="s">
        <v>42</v>
      </c>
      <c r="D72" s="83">
        <v>1800</v>
      </c>
      <c r="E72" s="83">
        <v>1800</v>
      </c>
      <c r="F72" s="83">
        <v>1800</v>
      </c>
    </row>
    <row r="73" spans="2:6" ht="12.75">
      <c r="B73" s="15">
        <v>312001</v>
      </c>
      <c r="C73" s="9" t="s">
        <v>43</v>
      </c>
      <c r="D73" s="83">
        <v>400</v>
      </c>
      <c r="E73" s="83">
        <v>800</v>
      </c>
      <c r="F73" s="83">
        <v>800</v>
      </c>
    </row>
    <row r="74" spans="2:6" ht="12.75">
      <c r="B74" s="15">
        <v>312001</v>
      </c>
      <c r="C74" s="9" t="s">
        <v>44</v>
      </c>
      <c r="D74" s="83">
        <v>900</v>
      </c>
      <c r="E74" s="83">
        <v>900</v>
      </c>
      <c r="F74" s="83">
        <v>900</v>
      </c>
    </row>
    <row r="75" spans="2:6" ht="12.75">
      <c r="B75" s="15">
        <v>312001</v>
      </c>
      <c r="C75" s="9" t="s">
        <v>423</v>
      </c>
      <c r="D75" s="83">
        <v>0</v>
      </c>
      <c r="E75" s="83">
        <v>0</v>
      </c>
      <c r="F75" s="83">
        <v>0</v>
      </c>
    </row>
    <row r="76" spans="2:6" ht="12.75">
      <c r="B76" s="15">
        <v>312001</v>
      </c>
      <c r="C76" s="9" t="s">
        <v>45</v>
      </c>
      <c r="D76" s="83">
        <v>942531</v>
      </c>
      <c r="E76" s="83">
        <v>942531</v>
      </c>
      <c r="F76" s="83">
        <v>942531</v>
      </c>
    </row>
    <row r="77" spans="2:6" ht="12.75">
      <c r="B77" s="15">
        <v>312001</v>
      </c>
      <c r="C77" s="9" t="s">
        <v>46</v>
      </c>
      <c r="D77" s="83">
        <v>12000</v>
      </c>
      <c r="E77" s="83">
        <v>12000</v>
      </c>
      <c r="F77" s="83">
        <v>12000</v>
      </c>
    </row>
    <row r="78" spans="2:6" ht="12.75">
      <c r="B78" s="15">
        <v>312001</v>
      </c>
      <c r="C78" s="9" t="s">
        <v>47</v>
      </c>
      <c r="D78" s="83">
        <v>2030</v>
      </c>
      <c r="E78" s="83">
        <v>2030</v>
      </c>
      <c r="F78" s="83">
        <v>2030</v>
      </c>
    </row>
    <row r="79" spans="2:6" ht="12.75">
      <c r="B79" s="15">
        <v>312001</v>
      </c>
      <c r="C79" s="9" t="s">
        <v>48</v>
      </c>
      <c r="D79" s="83">
        <v>9000</v>
      </c>
      <c r="E79" s="83">
        <v>9000</v>
      </c>
      <c r="F79" s="83">
        <v>9000</v>
      </c>
    </row>
    <row r="80" spans="2:6" ht="12.75">
      <c r="B80" s="15">
        <v>312001</v>
      </c>
      <c r="C80" s="9" t="s">
        <v>49</v>
      </c>
      <c r="D80" s="83">
        <v>6550</v>
      </c>
      <c r="E80" s="83">
        <v>6550</v>
      </c>
      <c r="F80" s="83">
        <v>6550</v>
      </c>
    </row>
    <row r="81" spans="2:6" ht="12.75">
      <c r="B81" s="15">
        <v>312001</v>
      </c>
      <c r="C81" s="9" t="s">
        <v>50</v>
      </c>
      <c r="D81" s="83">
        <v>19201</v>
      </c>
      <c r="E81" s="83">
        <v>19201</v>
      </c>
      <c r="F81" s="83">
        <v>19201</v>
      </c>
    </row>
    <row r="82" spans="2:6" ht="12.75">
      <c r="B82" s="15">
        <v>312001</v>
      </c>
      <c r="C82" s="9" t="s">
        <v>51</v>
      </c>
      <c r="D82" s="83">
        <v>15900</v>
      </c>
      <c r="E82" s="83">
        <v>15900</v>
      </c>
      <c r="F82" s="83">
        <v>15900</v>
      </c>
    </row>
    <row r="83" spans="2:6" ht="12.75">
      <c r="B83" s="15">
        <v>312001</v>
      </c>
      <c r="C83" s="9" t="s">
        <v>390</v>
      </c>
      <c r="D83" s="83">
        <v>0</v>
      </c>
      <c r="E83" s="83">
        <v>0</v>
      </c>
      <c r="F83" s="83">
        <v>0</v>
      </c>
    </row>
    <row r="84" spans="2:6" ht="12.75">
      <c r="B84" s="15">
        <v>312001</v>
      </c>
      <c r="C84" s="9" t="s">
        <v>391</v>
      </c>
      <c r="D84" s="83"/>
      <c r="E84" s="83"/>
      <c r="F84" s="83"/>
    </row>
    <row r="85" spans="2:6" ht="12.75">
      <c r="B85" s="15">
        <v>312002</v>
      </c>
      <c r="C85" s="9" t="s">
        <v>52</v>
      </c>
      <c r="D85" s="83">
        <v>12500</v>
      </c>
      <c r="E85" s="83">
        <v>12500</v>
      </c>
      <c r="F85" s="83">
        <v>12500</v>
      </c>
    </row>
    <row r="86" spans="2:7" ht="12.75">
      <c r="B86" s="15">
        <v>312012</v>
      </c>
      <c r="C86" s="9" t="s">
        <v>466</v>
      </c>
      <c r="D86" s="83">
        <v>0</v>
      </c>
      <c r="E86" s="83">
        <v>0</v>
      </c>
      <c r="F86" s="83">
        <v>8830</v>
      </c>
      <c r="G86" s="83">
        <v>8830</v>
      </c>
    </row>
    <row r="87" spans="2:6" ht="12.75">
      <c r="B87" s="15">
        <v>312007</v>
      </c>
      <c r="C87" s="9" t="s">
        <v>53</v>
      </c>
      <c r="D87" s="83">
        <v>3250</v>
      </c>
      <c r="E87" s="83">
        <v>3250</v>
      </c>
      <c r="F87" s="83">
        <v>3250</v>
      </c>
    </row>
    <row r="88" spans="2:6" ht="12.75">
      <c r="B88" s="16"/>
      <c r="C88" s="12"/>
      <c r="D88" s="83"/>
      <c r="E88" s="83"/>
      <c r="F88" s="83"/>
    </row>
    <row r="89" spans="2:7" ht="15.75">
      <c r="B89" s="17"/>
      <c r="C89" s="14" t="s">
        <v>54</v>
      </c>
      <c r="D89" s="88">
        <f>D14+D17+D19+D29+D40+D50+D54+D60</f>
        <v>4761658</v>
      </c>
      <c r="E89" s="88">
        <f>E14+E17+E19+E29+E40+E50+E54+E60</f>
        <v>4861876</v>
      </c>
      <c r="F89" s="88">
        <f>F14+F17+F19+F29+F40+F50+F54+F60</f>
        <v>4870706</v>
      </c>
      <c r="G89">
        <v>8830</v>
      </c>
    </row>
    <row r="90" spans="2:6" ht="15.75">
      <c r="B90" s="2"/>
      <c r="C90" s="2"/>
      <c r="D90" s="89"/>
      <c r="E90" s="89"/>
      <c r="F90" s="89"/>
    </row>
    <row r="91" spans="2:6" ht="18">
      <c r="B91" s="39" t="s">
        <v>55</v>
      </c>
      <c r="C91" s="39"/>
      <c r="D91" s="82"/>
      <c r="E91" s="82"/>
      <c r="F91" s="82"/>
    </row>
    <row r="92" spans="2:6" ht="15.75">
      <c r="B92" s="41"/>
      <c r="C92" s="42"/>
      <c r="D92" s="82"/>
      <c r="E92" s="82"/>
      <c r="F92" s="82"/>
    </row>
    <row r="93" spans="2:6" ht="15.75">
      <c r="B93" s="43">
        <v>231</v>
      </c>
      <c r="C93" s="44" t="s">
        <v>56</v>
      </c>
      <c r="D93" s="82">
        <f>D94</f>
        <v>0</v>
      </c>
      <c r="E93" s="82">
        <f>E94</f>
        <v>0</v>
      </c>
      <c r="F93" s="82">
        <f>F94</f>
        <v>0</v>
      </c>
    </row>
    <row r="94" spans="2:6" ht="12.75">
      <c r="B94" s="54" t="s">
        <v>368</v>
      </c>
      <c r="C94" s="49" t="s">
        <v>369</v>
      </c>
      <c r="D94" s="83">
        <v>0</v>
      </c>
      <c r="E94" s="83">
        <v>0</v>
      </c>
      <c r="F94" s="83">
        <v>0</v>
      </c>
    </row>
    <row r="95" spans="2:6" ht="15.75">
      <c r="B95" s="45"/>
      <c r="C95" s="40"/>
      <c r="D95" s="82"/>
      <c r="E95" s="82"/>
      <c r="F95" s="82"/>
    </row>
    <row r="96" spans="2:6" ht="15.75">
      <c r="B96" s="46">
        <v>233</v>
      </c>
      <c r="C96" s="44" t="s">
        <v>57</v>
      </c>
      <c r="D96" s="82">
        <f aca="true" t="shared" si="1" ref="D96:F97">D97</f>
        <v>0</v>
      </c>
      <c r="E96" s="82">
        <f t="shared" si="1"/>
        <v>0</v>
      </c>
      <c r="F96" s="82">
        <f t="shared" si="1"/>
        <v>0</v>
      </c>
    </row>
    <row r="97" spans="2:6" ht="12.75">
      <c r="B97" s="48">
        <v>233000</v>
      </c>
      <c r="C97" s="41" t="s">
        <v>57</v>
      </c>
      <c r="D97" s="83">
        <f t="shared" si="1"/>
        <v>0</v>
      </c>
      <c r="E97" s="83">
        <f t="shared" si="1"/>
        <v>0</v>
      </c>
      <c r="F97" s="83">
        <f t="shared" si="1"/>
        <v>0</v>
      </c>
    </row>
    <row r="98" spans="2:6" ht="15.75">
      <c r="B98" s="48"/>
      <c r="C98" s="41"/>
      <c r="D98" s="82"/>
      <c r="E98" s="82"/>
      <c r="F98" s="82"/>
    </row>
    <row r="99" spans="2:6" ht="15.75">
      <c r="B99" s="46">
        <v>322</v>
      </c>
      <c r="C99" s="44" t="s">
        <v>58</v>
      </c>
      <c r="D99" s="88">
        <f>SUM(D100:D106)</f>
        <v>1210976</v>
      </c>
      <c r="E99" s="88">
        <f>SUM(E100:E106)</f>
        <v>1210976</v>
      </c>
      <c r="F99" s="88">
        <f>SUM(F100:F106)</f>
        <v>1210976</v>
      </c>
    </row>
    <row r="100" spans="2:6" ht="12.75">
      <c r="B100" s="54">
        <v>322001</v>
      </c>
      <c r="C100" s="49" t="s">
        <v>341</v>
      </c>
      <c r="D100" s="83">
        <f>D102</f>
        <v>0</v>
      </c>
      <c r="E100" s="83">
        <f>E102</f>
        <v>0</v>
      </c>
      <c r="F100" s="83">
        <f>F102</f>
        <v>0</v>
      </c>
    </row>
    <row r="101" spans="2:6" ht="12.75">
      <c r="B101" s="54">
        <v>322001</v>
      </c>
      <c r="C101" s="49" t="s">
        <v>380</v>
      </c>
      <c r="D101" s="83"/>
      <c r="E101" s="83"/>
      <c r="F101" s="83"/>
    </row>
    <row r="102" spans="2:6" ht="12.75">
      <c r="B102" s="48">
        <v>322001</v>
      </c>
      <c r="C102" s="41" t="s">
        <v>316</v>
      </c>
      <c r="D102" s="83">
        <v>0</v>
      </c>
      <c r="E102" s="83">
        <v>0</v>
      </c>
      <c r="F102" s="83">
        <v>0</v>
      </c>
    </row>
    <row r="103" spans="2:6" ht="12.75">
      <c r="B103" s="48">
        <v>322001</v>
      </c>
      <c r="C103" s="41" t="s">
        <v>59</v>
      </c>
      <c r="D103" s="83">
        <v>1180976</v>
      </c>
      <c r="E103" s="83">
        <v>1180976</v>
      </c>
      <c r="F103" s="83">
        <v>1180976</v>
      </c>
    </row>
    <row r="104" spans="2:6" ht="12.75">
      <c r="B104" s="48">
        <v>322001</v>
      </c>
      <c r="C104" s="41" t="s">
        <v>60</v>
      </c>
      <c r="D104" s="83">
        <v>0</v>
      </c>
      <c r="E104" s="83">
        <v>0</v>
      </c>
      <c r="F104" s="83">
        <v>0</v>
      </c>
    </row>
    <row r="105" spans="2:6" ht="12.75">
      <c r="B105" s="48">
        <v>322001</v>
      </c>
      <c r="C105" s="41" t="s">
        <v>61</v>
      </c>
      <c r="D105" s="83">
        <v>0</v>
      </c>
      <c r="E105" s="83">
        <v>0</v>
      </c>
      <c r="F105" s="83">
        <v>0</v>
      </c>
    </row>
    <row r="106" spans="2:6" ht="12.75">
      <c r="B106" s="48">
        <v>322002</v>
      </c>
      <c r="C106" s="41" t="s">
        <v>330</v>
      </c>
      <c r="D106" s="83">
        <v>30000</v>
      </c>
      <c r="E106" s="83">
        <v>30000</v>
      </c>
      <c r="F106" s="83">
        <v>30000</v>
      </c>
    </row>
    <row r="107" spans="2:6" ht="12.75">
      <c r="B107" s="48"/>
      <c r="C107" s="49"/>
      <c r="D107" s="84"/>
      <c r="E107" s="84"/>
      <c r="F107" s="84"/>
    </row>
    <row r="108" spans="2:6" ht="15.75">
      <c r="B108" s="50"/>
      <c r="C108" s="47" t="s">
        <v>62</v>
      </c>
      <c r="D108" s="88">
        <f>D93+D96+D99</f>
        <v>1210976</v>
      </c>
      <c r="E108" s="88">
        <f>E93+E96+E99</f>
        <v>1210976</v>
      </c>
      <c r="F108" s="88">
        <f>F93+F96+F99</f>
        <v>1210976</v>
      </c>
    </row>
    <row r="109" spans="2:6" ht="15.75">
      <c r="B109" s="2"/>
      <c r="C109" s="2"/>
      <c r="D109" s="89"/>
      <c r="E109" s="89"/>
      <c r="F109" s="89"/>
    </row>
    <row r="110" spans="2:6" ht="18">
      <c r="B110" s="8" t="s">
        <v>63</v>
      </c>
      <c r="C110" s="18"/>
      <c r="D110" s="82"/>
      <c r="E110" s="82"/>
      <c r="F110" s="82"/>
    </row>
    <row r="111" spans="2:6" ht="15.75">
      <c r="B111" s="12"/>
      <c r="C111" s="12"/>
      <c r="D111" s="82"/>
      <c r="E111" s="82"/>
      <c r="F111" s="82"/>
    </row>
    <row r="112" spans="2:7" ht="15.75">
      <c r="B112" s="13" t="s">
        <v>64</v>
      </c>
      <c r="C112" s="14" t="s">
        <v>65</v>
      </c>
      <c r="D112" s="88">
        <f>SUM(D113+D114+D115+D168)</f>
        <v>620650</v>
      </c>
      <c r="E112" s="88">
        <f>SUM(E113+E114+E115+E168)</f>
        <v>624850</v>
      </c>
      <c r="F112" s="88">
        <f>SUM(F113+F114+F115+F168)</f>
        <v>621350</v>
      </c>
      <c r="G112">
        <v>-3500</v>
      </c>
    </row>
    <row r="113" spans="2:6" ht="12.75">
      <c r="B113" s="15">
        <v>610000</v>
      </c>
      <c r="C113" s="9" t="s">
        <v>66</v>
      </c>
      <c r="D113" s="83">
        <v>267000</v>
      </c>
      <c r="E113" s="83">
        <v>267000</v>
      </c>
      <c r="F113" s="83">
        <v>267000</v>
      </c>
    </row>
    <row r="114" spans="2:6" ht="12.75">
      <c r="B114" s="15">
        <v>620000</v>
      </c>
      <c r="C114" s="9" t="s">
        <v>67</v>
      </c>
      <c r="D114" s="83">
        <v>93450</v>
      </c>
      <c r="E114" s="83">
        <v>93450</v>
      </c>
      <c r="F114" s="83">
        <v>93450</v>
      </c>
    </row>
    <row r="115" spans="2:7" ht="12.75">
      <c r="B115" s="38">
        <v>630</v>
      </c>
      <c r="C115" s="10" t="s">
        <v>164</v>
      </c>
      <c r="D115" s="97">
        <f>SUM(D116:D167)</f>
        <v>257075</v>
      </c>
      <c r="E115" s="97">
        <f>SUM(E116:E167)</f>
        <v>261275</v>
      </c>
      <c r="F115" s="97">
        <f>SUM(F116:F167)</f>
        <v>257775</v>
      </c>
      <c r="G115">
        <v>-3500</v>
      </c>
    </row>
    <row r="116" spans="2:6" ht="12.75">
      <c r="B116" s="15">
        <v>631001</v>
      </c>
      <c r="C116" s="9" t="s">
        <v>68</v>
      </c>
      <c r="D116" s="83">
        <v>1200</v>
      </c>
      <c r="E116" s="83">
        <v>1200</v>
      </c>
      <c r="F116" s="83">
        <v>1200</v>
      </c>
    </row>
    <row r="117" spans="2:6" ht="12.75">
      <c r="B117" s="15">
        <v>631002</v>
      </c>
      <c r="C117" s="9" t="s">
        <v>69</v>
      </c>
      <c r="D117" s="83">
        <v>200</v>
      </c>
      <c r="E117" s="83">
        <v>200</v>
      </c>
      <c r="F117" s="83">
        <v>200</v>
      </c>
    </row>
    <row r="118" spans="2:6" ht="12.75">
      <c r="B118" s="15">
        <v>632001</v>
      </c>
      <c r="C118" s="9" t="s">
        <v>70</v>
      </c>
      <c r="D118" s="83">
        <v>35000</v>
      </c>
      <c r="E118" s="83">
        <v>35000</v>
      </c>
      <c r="F118" s="83">
        <v>35000</v>
      </c>
    </row>
    <row r="119" spans="2:6" ht="12.75">
      <c r="B119" s="15">
        <v>632002</v>
      </c>
      <c r="C119" s="9" t="s">
        <v>71</v>
      </c>
      <c r="D119" s="83">
        <v>2400</v>
      </c>
      <c r="E119" s="83">
        <v>2400</v>
      </c>
      <c r="F119" s="83">
        <v>2400</v>
      </c>
    </row>
    <row r="120" spans="2:6" ht="12.75">
      <c r="B120" s="15">
        <v>632003</v>
      </c>
      <c r="C120" s="9" t="s">
        <v>72</v>
      </c>
      <c r="D120" s="83">
        <v>21000</v>
      </c>
      <c r="E120" s="83">
        <v>21000</v>
      </c>
      <c r="F120" s="83">
        <v>21000</v>
      </c>
    </row>
    <row r="121" spans="2:6" ht="12.75">
      <c r="B121" s="15">
        <v>633001</v>
      </c>
      <c r="C121" s="9" t="s">
        <v>73</v>
      </c>
      <c r="D121" s="83">
        <v>4000</v>
      </c>
      <c r="E121" s="83">
        <v>4000</v>
      </c>
      <c r="F121" s="83">
        <v>4000</v>
      </c>
    </row>
    <row r="122" spans="2:6" ht="12.75">
      <c r="B122" s="15">
        <v>633002</v>
      </c>
      <c r="C122" s="9" t="s">
        <v>74</v>
      </c>
      <c r="D122" s="83">
        <v>3000</v>
      </c>
      <c r="E122" s="83">
        <v>3000</v>
      </c>
      <c r="F122" s="83">
        <v>3000</v>
      </c>
    </row>
    <row r="123" spans="2:6" ht="12.75">
      <c r="B123" s="15">
        <v>633003</v>
      </c>
      <c r="C123" s="9" t="s">
        <v>75</v>
      </c>
      <c r="D123" s="83">
        <v>100</v>
      </c>
      <c r="E123" s="83">
        <v>100</v>
      </c>
      <c r="F123" s="83">
        <v>100</v>
      </c>
    </row>
    <row r="124" spans="2:6" ht="12.75">
      <c r="B124" s="15">
        <v>633004</v>
      </c>
      <c r="C124" s="9" t="s">
        <v>76</v>
      </c>
      <c r="D124" s="83">
        <f>D125</f>
        <v>8500</v>
      </c>
      <c r="E124" s="83">
        <f>E125</f>
        <v>8500</v>
      </c>
      <c r="F124" s="83">
        <f>F125</f>
        <v>8500</v>
      </c>
    </row>
    <row r="125" spans="2:6" ht="12.75">
      <c r="B125" s="15">
        <v>633006</v>
      </c>
      <c r="C125" s="9" t="s">
        <v>77</v>
      </c>
      <c r="D125" s="83">
        <v>8500</v>
      </c>
      <c r="E125" s="83">
        <v>8500</v>
      </c>
      <c r="F125" s="83">
        <v>8500</v>
      </c>
    </row>
    <row r="126" spans="2:6" ht="12.75">
      <c r="B126" s="15">
        <v>633013</v>
      </c>
      <c r="C126" s="9" t="s">
        <v>78</v>
      </c>
      <c r="D126" s="83">
        <v>4000</v>
      </c>
      <c r="E126" s="83">
        <v>4000</v>
      </c>
      <c r="F126" s="83">
        <v>4000</v>
      </c>
    </row>
    <row r="127" spans="2:6" ht="12.75">
      <c r="B127" s="15">
        <v>633009</v>
      </c>
      <c r="C127" s="9" t="s">
        <v>79</v>
      </c>
      <c r="D127" s="83">
        <v>2700</v>
      </c>
      <c r="E127" s="83">
        <v>2700</v>
      </c>
      <c r="F127" s="83">
        <v>2700</v>
      </c>
    </row>
    <row r="128" spans="2:6" ht="12.75">
      <c r="B128" s="15">
        <v>633016</v>
      </c>
      <c r="C128" s="9" t="s">
        <v>80</v>
      </c>
      <c r="D128" s="83">
        <v>4500</v>
      </c>
      <c r="E128" s="83">
        <v>4500</v>
      </c>
      <c r="F128" s="83">
        <v>4500</v>
      </c>
    </row>
    <row r="129" spans="2:6" ht="12.75">
      <c r="B129" s="15">
        <v>633018</v>
      </c>
      <c r="C129" s="9" t="s">
        <v>81</v>
      </c>
      <c r="D129" s="83">
        <v>300</v>
      </c>
      <c r="E129" s="83">
        <v>300</v>
      </c>
      <c r="F129" s="83">
        <v>300</v>
      </c>
    </row>
    <row r="130" spans="2:6" ht="12.75">
      <c r="B130" s="15">
        <v>634001</v>
      </c>
      <c r="C130" s="9" t="s">
        <v>82</v>
      </c>
      <c r="D130" s="83">
        <v>8200</v>
      </c>
      <c r="E130" s="83">
        <v>8200</v>
      </c>
      <c r="F130" s="83">
        <v>8200</v>
      </c>
    </row>
    <row r="131" spans="2:6" ht="12.75">
      <c r="B131" s="15">
        <v>634002</v>
      </c>
      <c r="C131" s="9" t="s">
        <v>83</v>
      </c>
      <c r="D131" s="83">
        <v>2500</v>
      </c>
      <c r="E131" s="83">
        <v>2500</v>
      </c>
      <c r="F131" s="83">
        <v>2500</v>
      </c>
    </row>
    <row r="132" spans="2:6" ht="12.75">
      <c r="B132" s="15">
        <v>634003</v>
      </c>
      <c r="C132" s="9" t="s">
        <v>84</v>
      </c>
      <c r="D132" s="83">
        <v>1250</v>
      </c>
      <c r="E132" s="83">
        <v>1250</v>
      </c>
      <c r="F132" s="83">
        <v>1250</v>
      </c>
    </row>
    <row r="133" spans="2:6" ht="12.75">
      <c r="B133" s="15">
        <v>634004</v>
      </c>
      <c r="C133" s="9" t="s">
        <v>85</v>
      </c>
      <c r="D133" s="83">
        <v>300</v>
      </c>
      <c r="E133" s="83">
        <v>300</v>
      </c>
      <c r="F133" s="83">
        <v>300</v>
      </c>
    </row>
    <row r="134" spans="2:6" ht="12.75">
      <c r="B134" s="15">
        <v>634005</v>
      </c>
      <c r="C134" s="9" t="s">
        <v>86</v>
      </c>
      <c r="D134" s="83">
        <v>300</v>
      </c>
      <c r="E134" s="83">
        <v>300</v>
      </c>
      <c r="F134" s="83">
        <v>300</v>
      </c>
    </row>
    <row r="135" spans="2:6" ht="12.75">
      <c r="B135" s="15">
        <v>634006</v>
      </c>
      <c r="C135" s="9" t="s">
        <v>87</v>
      </c>
      <c r="D135" s="83">
        <v>50</v>
      </c>
      <c r="E135" s="83">
        <v>50</v>
      </c>
      <c r="F135" s="83">
        <v>50</v>
      </c>
    </row>
    <row r="136" spans="2:6" ht="12.75">
      <c r="B136" s="15">
        <v>635001</v>
      </c>
      <c r="C136" s="9" t="s">
        <v>88</v>
      </c>
      <c r="D136" s="83">
        <v>100</v>
      </c>
      <c r="E136" s="83">
        <v>100</v>
      </c>
      <c r="F136" s="83">
        <v>100</v>
      </c>
    </row>
    <row r="137" spans="2:6" ht="12.75">
      <c r="B137" s="15">
        <v>635002</v>
      </c>
      <c r="C137" s="9" t="s">
        <v>89</v>
      </c>
      <c r="D137" s="83">
        <v>12000</v>
      </c>
      <c r="E137" s="83">
        <v>12000</v>
      </c>
      <c r="F137" s="83">
        <v>12000</v>
      </c>
    </row>
    <row r="138" spans="2:6" ht="12.75">
      <c r="B138" s="15">
        <v>635003</v>
      </c>
      <c r="C138" s="9" t="s">
        <v>90</v>
      </c>
      <c r="D138" s="83">
        <v>100</v>
      </c>
      <c r="E138" s="83">
        <v>100</v>
      </c>
      <c r="F138" s="83">
        <v>100</v>
      </c>
    </row>
    <row r="139" spans="2:6" ht="12.75">
      <c r="B139" s="15">
        <v>635004</v>
      </c>
      <c r="C139" s="9" t="s">
        <v>91</v>
      </c>
      <c r="D139" s="83">
        <v>100</v>
      </c>
      <c r="E139" s="83">
        <v>100</v>
      </c>
      <c r="F139" s="83">
        <v>100</v>
      </c>
    </row>
    <row r="140" spans="2:6" ht="12.75">
      <c r="B140" s="15">
        <v>635005</v>
      </c>
      <c r="C140" s="9" t="s">
        <v>92</v>
      </c>
      <c r="D140" s="83">
        <v>50</v>
      </c>
      <c r="E140" s="83">
        <v>50</v>
      </c>
      <c r="F140" s="83">
        <v>50</v>
      </c>
    </row>
    <row r="141" spans="2:7" ht="12.75">
      <c r="B141" s="15">
        <v>635006</v>
      </c>
      <c r="C141" s="9" t="s">
        <v>93</v>
      </c>
      <c r="D141" s="83">
        <v>15000</v>
      </c>
      <c r="E141" s="83">
        <v>18200</v>
      </c>
      <c r="F141" s="83">
        <v>14700</v>
      </c>
      <c r="G141" s="83">
        <v>-3500</v>
      </c>
    </row>
    <row r="142" spans="2:6" ht="12.75">
      <c r="B142" s="15">
        <v>635006</v>
      </c>
      <c r="C142" s="9" t="s">
        <v>359</v>
      </c>
      <c r="D142" s="83">
        <v>500</v>
      </c>
      <c r="E142" s="83">
        <v>500</v>
      </c>
      <c r="F142" s="83">
        <v>500</v>
      </c>
    </row>
    <row r="143" spans="2:6" ht="12.75">
      <c r="B143" s="15">
        <v>636001</v>
      </c>
      <c r="C143" s="9" t="s">
        <v>94</v>
      </c>
      <c r="D143" s="83">
        <v>2000</v>
      </c>
      <c r="E143" s="83">
        <v>2000</v>
      </c>
      <c r="F143" s="83">
        <v>2000</v>
      </c>
    </row>
    <row r="144" spans="2:6" ht="12.75">
      <c r="B144" s="15">
        <v>636007</v>
      </c>
      <c r="C144" s="9" t="s">
        <v>95</v>
      </c>
      <c r="D144" s="83">
        <f>D145</f>
        <v>1800</v>
      </c>
      <c r="E144" s="83">
        <f>E145</f>
        <v>1800</v>
      </c>
      <c r="F144" s="83">
        <f>F145</f>
        <v>1800</v>
      </c>
    </row>
    <row r="145" spans="2:6" ht="12.75">
      <c r="B145" s="15">
        <v>637001</v>
      </c>
      <c r="C145" s="9" t="s">
        <v>96</v>
      </c>
      <c r="D145" s="83">
        <v>1800</v>
      </c>
      <c r="E145" s="83">
        <v>1800</v>
      </c>
      <c r="F145" s="83">
        <v>1800</v>
      </c>
    </row>
    <row r="146" spans="2:6" ht="12.75">
      <c r="B146" s="15">
        <v>637002</v>
      </c>
      <c r="C146" s="9" t="s">
        <v>97</v>
      </c>
      <c r="D146" s="83">
        <v>300</v>
      </c>
      <c r="E146" s="83">
        <v>300</v>
      </c>
      <c r="F146" s="83">
        <v>300</v>
      </c>
    </row>
    <row r="147" spans="2:6" ht="12.75">
      <c r="B147" s="15">
        <v>637003</v>
      </c>
      <c r="C147" s="9" t="s">
        <v>98</v>
      </c>
      <c r="D147" s="83">
        <v>15000</v>
      </c>
      <c r="E147" s="83">
        <v>15000</v>
      </c>
      <c r="F147" s="83">
        <v>15000</v>
      </c>
    </row>
    <row r="148" spans="2:6" ht="12.75">
      <c r="B148" s="15">
        <v>637004</v>
      </c>
      <c r="C148" s="9" t="s">
        <v>99</v>
      </c>
      <c r="D148" s="83">
        <v>7500</v>
      </c>
      <c r="E148" s="83">
        <v>7500</v>
      </c>
      <c r="F148" s="83">
        <v>7500</v>
      </c>
    </row>
    <row r="149" spans="2:6" ht="12.75">
      <c r="B149" s="15">
        <v>637005</v>
      </c>
      <c r="C149" s="9" t="s">
        <v>418</v>
      </c>
      <c r="D149" s="83">
        <v>5000</v>
      </c>
      <c r="E149" s="83">
        <v>5000</v>
      </c>
      <c r="F149" s="83">
        <v>5000</v>
      </c>
    </row>
    <row r="150" spans="2:6" ht="12.75">
      <c r="B150" s="15">
        <v>637005</v>
      </c>
      <c r="C150" s="9" t="s">
        <v>342</v>
      </c>
      <c r="D150" s="83">
        <v>4900</v>
      </c>
      <c r="E150" s="83">
        <v>4900</v>
      </c>
      <c r="F150" s="83">
        <v>4900</v>
      </c>
    </row>
    <row r="151" spans="2:6" ht="12.75">
      <c r="B151" s="15">
        <v>637005</v>
      </c>
      <c r="C151" s="9" t="s">
        <v>343</v>
      </c>
      <c r="D151" s="83">
        <v>5000</v>
      </c>
      <c r="E151" s="83">
        <v>5000</v>
      </c>
      <c r="F151" s="83">
        <v>5000</v>
      </c>
    </row>
    <row r="152" spans="2:6" ht="12.75">
      <c r="B152" s="19">
        <v>637005</v>
      </c>
      <c r="C152" s="9" t="s">
        <v>121</v>
      </c>
      <c r="D152" s="83">
        <v>3000</v>
      </c>
      <c r="E152" s="83">
        <v>3000</v>
      </c>
      <c r="F152" s="83">
        <v>3000</v>
      </c>
    </row>
    <row r="153" spans="2:6" ht="12.75">
      <c r="B153" s="15">
        <v>637006</v>
      </c>
      <c r="C153" s="9" t="s">
        <v>100</v>
      </c>
      <c r="D153" s="83">
        <f>D154</f>
        <v>200</v>
      </c>
      <c r="E153" s="83">
        <f>E154</f>
        <v>200</v>
      </c>
      <c r="F153" s="83">
        <f>F154</f>
        <v>200</v>
      </c>
    </row>
    <row r="154" spans="2:6" ht="12.75">
      <c r="B154" s="15">
        <v>637011</v>
      </c>
      <c r="C154" s="9" t="s">
        <v>101</v>
      </c>
      <c r="D154" s="83">
        <v>200</v>
      </c>
      <c r="E154" s="83">
        <v>200</v>
      </c>
      <c r="F154" s="83">
        <v>200</v>
      </c>
    </row>
    <row r="155" spans="2:6" ht="12.75">
      <c r="B155" s="19">
        <v>637011</v>
      </c>
      <c r="C155" s="9" t="s">
        <v>320</v>
      </c>
      <c r="D155" s="83">
        <v>500</v>
      </c>
      <c r="E155" s="83">
        <v>500</v>
      </c>
      <c r="F155" s="83">
        <v>500</v>
      </c>
    </row>
    <row r="156" spans="2:6" ht="12.75">
      <c r="B156" s="15">
        <v>637012</v>
      </c>
      <c r="C156" s="9" t="s">
        <v>102</v>
      </c>
      <c r="D156" s="83">
        <v>700</v>
      </c>
      <c r="E156" s="83">
        <v>700</v>
      </c>
      <c r="F156" s="83">
        <v>700</v>
      </c>
    </row>
    <row r="157" spans="2:6" ht="12.75">
      <c r="B157" s="15">
        <v>637014</v>
      </c>
      <c r="C157" s="9" t="s">
        <v>103</v>
      </c>
      <c r="D157" s="83">
        <v>11000</v>
      </c>
      <c r="E157" s="83">
        <v>11000</v>
      </c>
      <c r="F157" s="83">
        <v>11000</v>
      </c>
    </row>
    <row r="158" spans="2:6" ht="12.75">
      <c r="B158" s="15">
        <v>637015</v>
      </c>
      <c r="C158" s="9" t="s">
        <v>104</v>
      </c>
      <c r="D158" s="83">
        <v>22000</v>
      </c>
      <c r="E158" s="83">
        <v>22000</v>
      </c>
      <c r="F158" s="83">
        <v>22000</v>
      </c>
    </row>
    <row r="159" spans="2:6" ht="12.75">
      <c r="B159" s="15">
        <v>637016</v>
      </c>
      <c r="C159" s="9" t="s">
        <v>105</v>
      </c>
      <c r="D159" s="83">
        <v>2300</v>
      </c>
      <c r="E159" s="83">
        <v>2300</v>
      </c>
      <c r="F159" s="83">
        <v>2300</v>
      </c>
    </row>
    <row r="160" spans="2:6" ht="12.75">
      <c r="B160" s="15">
        <v>637023</v>
      </c>
      <c r="C160" s="9" t="s">
        <v>106</v>
      </c>
      <c r="D160" s="83">
        <v>1100</v>
      </c>
      <c r="E160" s="83">
        <v>1100</v>
      </c>
      <c r="F160" s="83">
        <v>1100</v>
      </c>
    </row>
    <row r="161" spans="2:6" ht="12.75">
      <c r="B161" s="15">
        <v>637026</v>
      </c>
      <c r="C161" s="9" t="s">
        <v>107</v>
      </c>
      <c r="D161" s="83">
        <v>5500</v>
      </c>
      <c r="E161" s="83">
        <v>5500</v>
      </c>
      <c r="F161" s="83">
        <v>5500</v>
      </c>
    </row>
    <row r="162" spans="2:6" ht="12.75">
      <c r="B162" s="15">
        <v>637027</v>
      </c>
      <c r="C162" s="9" t="s">
        <v>108</v>
      </c>
      <c r="D162" s="83">
        <v>7500</v>
      </c>
      <c r="E162" s="83">
        <v>7500</v>
      </c>
      <c r="F162" s="83">
        <v>7500</v>
      </c>
    </row>
    <row r="163" spans="2:6" ht="12.75">
      <c r="B163" s="15">
        <v>637031</v>
      </c>
      <c r="C163" s="9" t="s">
        <v>412</v>
      </c>
      <c r="D163" s="83">
        <v>15000</v>
      </c>
      <c r="E163" s="83">
        <v>15000</v>
      </c>
      <c r="F163" s="83">
        <v>15000</v>
      </c>
    </row>
    <row r="164" spans="2:6" ht="12.75">
      <c r="B164" s="15">
        <v>637035</v>
      </c>
      <c r="C164" s="9" t="s">
        <v>417</v>
      </c>
      <c r="D164" s="83">
        <v>5000</v>
      </c>
      <c r="E164" s="83">
        <v>5000</v>
      </c>
      <c r="F164" s="83">
        <v>5000</v>
      </c>
    </row>
    <row r="165" spans="2:6" ht="12.75">
      <c r="B165" s="15">
        <v>637005</v>
      </c>
      <c r="C165" s="9" t="s">
        <v>109</v>
      </c>
      <c r="D165" s="83">
        <v>0</v>
      </c>
      <c r="E165" s="83">
        <v>0</v>
      </c>
      <c r="F165" s="83">
        <v>0</v>
      </c>
    </row>
    <row r="166" spans="2:6" ht="12.75">
      <c r="B166" s="15">
        <v>637035</v>
      </c>
      <c r="C166" s="9" t="s">
        <v>110</v>
      </c>
      <c r="D166" s="83">
        <f>D169</f>
        <v>2425</v>
      </c>
      <c r="E166" s="83">
        <f>E169</f>
        <v>2425</v>
      </c>
      <c r="F166" s="83">
        <f>F169</f>
        <v>2425</v>
      </c>
    </row>
    <row r="167" spans="2:6" ht="12.75">
      <c r="B167" s="15">
        <v>637036</v>
      </c>
      <c r="C167" s="9" t="s">
        <v>377</v>
      </c>
      <c r="D167" s="83">
        <v>1500</v>
      </c>
      <c r="E167" s="83">
        <v>2500</v>
      </c>
      <c r="F167" s="83">
        <v>2500</v>
      </c>
    </row>
    <row r="168" spans="2:6" ht="12.75">
      <c r="B168" s="36">
        <v>640</v>
      </c>
      <c r="C168" s="37" t="s">
        <v>378</v>
      </c>
      <c r="D168" s="97">
        <f>SUM(D169:D171)</f>
        <v>3125</v>
      </c>
      <c r="E168" s="97">
        <f>SUM(E169:E171)</f>
        <v>3125</v>
      </c>
      <c r="F168" s="97">
        <f>SUM(F169:F171)</f>
        <v>3125</v>
      </c>
    </row>
    <row r="169" spans="2:6" ht="12.75">
      <c r="B169" s="15">
        <v>641006</v>
      </c>
      <c r="C169" s="9" t="s">
        <v>111</v>
      </c>
      <c r="D169" s="83">
        <v>2425</v>
      </c>
      <c r="E169" s="83">
        <v>2425</v>
      </c>
      <c r="F169" s="83">
        <v>2425</v>
      </c>
    </row>
    <row r="170" spans="2:6" ht="12.75">
      <c r="B170" s="15">
        <v>642013</v>
      </c>
      <c r="C170" s="9" t="s">
        <v>112</v>
      </c>
      <c r="D170" s="83">
        <v>0</v>
      </c>
      <c r="E170" s="83">
        <v>0</v>
      </c>
      <c r="F170" s="83">
        <v>0</v>
      </c>
    </row>
    <row r="171" spans="2:6" ht="12.75">
      <c r="B171" s="15">
        <v>642015</v>
      </c>
      <c r="C171" s="9" t="s">
        <v>113</v>
      </c>
      <c r="D171" s="83">
        <v>700</v>
      </c>
      <c r="E171" s="83">
        <v>700</v>
      </c>
      <c r="F171" s="83">
        <v>700</v>
      </c>
    </row>
    <row r="172" spans="2:6" ht="15.75">
      <c r="B172" s="15"/>
      <c r="C172" s="9"/>
      <c r="D172" s="82"/>
      <c r="E172" s="82"/>
      <c r="F172" s="82"/>
    </row>
    <row r="173" spans="2:6" ht="15.75">
      <c r="B173" s="21" t="s">
        <v>114</v>
      </c>
      <c r="C173" s="22" t="s">
        <v>115</v>
      </c>
      <c r="D173" s="88">
        <f>SUM(D174:D176)</f>
        <v>20350</v>
      </c>
      <c r="E173" s="88">
        <f>SUM(E174:E176)</f>
        <v>20350</v>
      </c>
      <c r="F173" s="88">
        <f>SUM(F174:F176)</f>
        <v>20350</v>
      </c>
    </row>
    <row r="174" spans="2:6" ht="12.75">
      <c r="B174" s="23" t="s">
        <v>116</v>
      </c>
      <c r="C174" s="20" t="s">
        <v>117</v>
      </c>
      <c r="D174" s="83">
        <v>14000</v>
      </c>
      <c r="E174" s="83">
        <v>14000</v>
      </c>
      <c r="F174" s="83">
        <v>14000</v>
      </c>
    </row>
    <row r="175" spans="2:6" ht="12.75">
      <c r="B175" s="15">
        <v>620000</v>
      </c>
      <c r="C175" s="9" t="s">
        <v>67</v>
      </c>
      <c r="D175" s="83">
        <v>4900</v>
      </c>
      <c r="E175" s="83">
        <v>4900</v>
      </c>
      <c r="F175" s="83">
        <v>4900</v>
      </c>
    </row>
    <row r="176" spans="2:6" ht="12.75">
      <c r="B176" s="15">
        <v>630000</v>
      </c>
      <c r="C176" s="9" t="s">
        <v>118</v>
      </c>
      <c r="D176" s="83">
        <v>1450</v>
      </c>
      <c r="E176" s="83">
        <v>1450</v>
      </c>
      <c r="F176" s="83">
        <v>1450</v>
      </c>
    </row>
    <row r="177" spans="2:6" ht="15.75">
      <c r="B177" s="16"/>
      <c r="C177" s="12"/>
      <c r="D177" s="82"/>
      <c r="E177" s="82"/>
      <c r="F177" s="82"/>
    </row>
    <row r="178" spans="2:6" ht="15.75">
      <c r="B178" s="24" t="s">
        <v>119</v>
      </c>
      <c r="C178" s="22" t="s">
        <v>120</v>
      </c>
      <c r="D178" s="82">
        <f>D179</f>
        <v>2600</v>
      </c>
      <c r="E178" s="82">
        <f>E179</f>
        <v>2600</v>
      </c>
      <c r="F178" s="82">
        <f>F179</f>
        <v>2600</v>
      </c>
    </row>
    <row r="179" spans="2:6" ht="12.75">
      <c r="B179" s="19" t="s">
        <v>122</v>
      </c>
      <c r="C179" s="20" t="s">
        <v>123</v>
      </c>
      <c r="D179" s="83">
        <v>2600</v>
      </c>
      <c r="E179" s="83">
        <v>2600</v>
      </c>
      <c r="F179" s="83">
        <v>2600</v>
      </c>
    </row>
    <row r="180" spans="2:6" ht="15.75">
      <c r="B180" s="19"/>
      <c r="C180" s="20"/>
      <c r="D180" s="82"/>
      <c r="E180" s="82"/>
      <c r="F180" s="82"/>
    </row>
    <row r="181" spans="2:6" ht="15.75">
      <c r="B181" s="13" t="s">
        <v>124</v>
      </c>
      <c r="C181" s="22" t="s">
        <v>125</v>
      </c>
      <c r="D181" s="88">
        <f>SUM(D183:D185)</f>
        <v>6000</v>
      </c>
      <c r="E181" s="88">
        <f>SUM(E183:E185)</f>
        <v>6000</v>
      </c>
      <c r="F181" s="88">
        <f>SUM(F183:F185)</f>
        <v>6000</v>
      </c>
    </row>
    <row r="182" spans="2:6" ht="12.75">
      <c r="B182" s="36" t="s">
        <v>122</v>
      </c>
      <c r="C182" s="10" t="s">
        <v>164</v>
      </c>
      <c r="D182" s="95">
        <f>SUM(D183:D185)</f>
        <v>6000</v>
      </c>
      <c r="E182" s="95">
        <f>SUM(E183:E185)</f>
        <v>6000</v>
      </c>
      <c r="F182" s="95">
        <f>SUM(F183:F185)</f>
        <v>6000</v>
      </c>
    </row>
    <row r="183" spans="2:6" ht="12.75">
      <c r="B183" s="19">
        <v>637005</v>
      </c>
      <c r="C183" s="20" t="s">
        <v>126</v>
      </c>
      <c r="D183" s="83">
        <v>3000</v>
      </c>
      <c r="E183" s="83">
        <v>3000</v>
      </c>
      <c r="F183" s="83">
        <v>3000</v>
      </c>
    </row>
    <row r="184" spans="2:6" ht="12.75">
      <c r="B184" s="15">
        <v>637012</v>
      </c>
      <c r="C184" s="9" t="s">
        <v>127</v>
      </c>
      <c r="D184" s="83">
        <v>2500</v>
      </c>
      <c r="E184" s="83">
        <v>2500</v>
      </c>
      <c r="F184" s="83">
        <v>2500</v>
      </c>
    </row>
    <row r="185" spans="2:6" ht="12.75">
      <c r="B185" s="15">
        <v>637035</v>
      </c>
      <c r="C185" s="9" t="s">
        <v>128</v>
      </c>
      <c r="D185" s="83">
        <v>500</v>
      </c>
      <c r="E185" s="83">
        <v>500</v>
      </c>
      <c r="F185" s="83">
        <v>500</v>
      </c>
    </row>
    <row r="186" spans="2:6" ht="15.75">
      <c r="B186" s="15"/>
      <c r="C186" s="9"/>
      <c r="D186" s="82"/>
      <c r="E186" s="82"/>
      <c r="F186" s="82"/>
    </row>
    <row r="187" spans="2:6" ht="15.75">
      <c r="B187" s="13" t="s">
        <v>129</v>
      </c>
      <c r="C187" s="14" t="s">
        <v>130</v>
      </c>
      <c r="D187" s="88">
        <f>SUM(D188:D190)</f>
        <v>12900</v>
      </c>
      <c r="E187" s="88">
        <f>SUM(E188:E190)</f>
        <v>12900</v>
      </c>
      <c r="F187" s="88">
        <f>SUM(F188:F190)</f>
        <v>12900</v>
      </c>
    </row>
    <row r="188" spans="2:6" ht="12.75">
      <c r="B188" s="15">
        <v>610000</v>
      </c>
      <c r="C188" s="9" t="s">
        <v>131</v>
      </c>
      <c r="D188" s="83">
        <v>8800</v>
      </c>
      <c r="E188" s="83">
        <v>8800</v>
      </c>
      <c r="F188" s="83">
        <v>8800</v>
      </c>
    </row>
    <row r="189" spans="2:6" ht="12.75">
      <c r="B189" s="15">
        <v>620000</v>
      </c>
      <c r="C189" s="9" t="s">
        <v>67</v>
      </c>
      <c r="D189" s="83">
        <v>3150</v>
      </c>
      <c r="E189" s="83">
        <v>3150</v>
      </c>
      <c r="F189" s="83">
        <v>3150</v>
      </c>
    </row>
    <row r="190" spans="2:6" ht="12.75">
      <c r="B190" s="15">
        <v>633000</v>
      </c>
      <c r="C190" s="9" t="s">
        <v>118</v>
      </c>
      <c r="D190" s="83">
        <v>950</v>
      </c>
      <c r="E190" s="83">
        <v>950</v>
      </c>
      <c r="F190" s="83">
        <v>950</v>
      </c>
    </row>
    <row r="191" spans="2:6" ht="15.75">
      <c r="B191" s="15"/>
      <c r="C191" s="9"/>
      <c r="D191" s="82"/>
      <c r="E191" s="82"/>
      <c r="F191" s="82"/>
    </row>
    <row r="192" spans="2:6" ht="15.75">
      <c r="B192" s="24" t="s">
        <v>132</v>
      </c>
      <c r="C192" s="22" t="s">
        <v>133</v>
      </c>
      <c r="D192" s="82">
        <f>D193</f>
        <v>0</v>
      </c>
      <c r="E192" s="82">
        <f>E193</f>
        <v>0</v>
      </c>
      <c r="F192" s="82">
        <f>F193</f>
        <v>0</v>
      </c>
    </row>
    <row r="193" spans="2:6" ht="12.75">
      <c r="B193" s="19" t="s">
        <v>122</v>
      </c>
      <c r="C193" s="20" t="s">
        <v>133</v>
      </c>
      <c r="D193" s="83">
        <v>0</v>
      </c>
      <c r="E193" s="83">
        <v>0</v>
      </c>
      <c r="F193" s="83">
        <v>0</v>
      </c>
    </row>
    <row r="194" spans="2:6" ht="15.75">
      <c r="B194" s="15"/>
      <c r="C194" s="9"/>
      <c r="D194" s="82"/>
      <c r="E194" s="82"/>
      <c r="F194" s="82"/>
    </row>
    <row r="195" spans="2:6" ht="15.75">
      <c r="B195" s="13" t="s">
        <v>134</v>
      </c>
      <c r="C195" s="14" t="s">
        <v>135</v>
      </c>
      <c r="D195" s="88">
        <f>D196</f>
        <v>5050</v>
      </c>
      <c r="E195" s="88">
        <f>E196</f>
        <v>5050</v>
      </c>
      <c r="F195" s="88">
        <f>F196</f>
        <v>5050</v>
      </c>
    </row>
    <row r="196" spans="2:6" ht="12.75">
      <c r="B196" s="36" t="s">
        <v>410</v>
      </c>
      <c r="C196" s="37" t="s">
        <v>411</v>
      </c>
      <c r="D196" s="95">
        <f>SUM(D197:D202)</f>
        <v>5050</v>
      </c>
      <c r="E196" s="95">
        <f>SUM(E197:E202)</f>
        <v>5050</v>
      </c>
      <c r="F196" s="95">
        <f>SUM(F197:F202)</f>
        <v>5050</v>
      </c>
    </row>
    <row r="197" spans="2:6" ht="12.75">
      <c r="B197" s="15">
        <v>651002</v>
      </c>
      <c r="C197" s="9" t="s">
        <v>136</v>
      </c>
      <c r="D197" s="81">
        <v>0</v>
      </c>
      <c r="E197" s="81">
        <v>0</v>
      </c>
      <c r="F197" s="81">
        <v>0</v>
      </c>
    </row>
    <row r="198" spans="2:6" ht="12.75">
      <c r="B198" s="15">
        <v>651002</v>
      </c>
      <c r="C198" s="9" t="s">
        <v>392</v>
      </c>
      <c r="D198" s="81"/>
      <c r="E198" s="81"/>
      <c r="F198" s="81"/>
    </row>
    <row r="199" spans="2:6" ht="12.75">
      <c r="B199" s="15">
        <v>651002</v>
      </c>
      <c r="C199" s="9" t="s">
        <v>137</v>
      </c>
      <c r="D199" s="81">
        <v>0</v>
      </c>
      <c r="E199" s="81">
        <v>0</v>
      </c>
      <c r="F199" s="81">
        <v>0</v>
      </c>
    </row>
    <row r="200" spans="2:6" ht="12.75">
      <c r="B200" s="15">
        <v>651002</v>
      </c>
      <c r="C200" s="9" t="s">
        <v>138</v>
      </c>
      <c r="D200" s="81">
        <v>0</v>
      </c>
      <c r="E200" s="81">
        <v>0</v>
      </c>
      <c r="F200" s="81">
        <v>0</v>
      </c>
    </row>
    <row r="201" spans="2:6" ht="12.75">
      <c r="B201" s="15">
        <v>651002</v>
      </c>
      <c r="C201" s="9" t="s">
        <v>139</v>
      </c>
      <c r="D201" s="81">
        <v>0</v>
      </c>
      <c r="E201" s="81">
        <v>0</v>
      </c>
      <c r="F201" s="81">
        <v>0</v>
      </c>
    </row>
    <row r="202" spans="2:6" ht="12.75">
      <c r="B202" s="15">
        <v>651002</v>
      </c>
      <c r="C202" s="9" t="s">
        <v>140</v>
      </c>
      <c r="D202" s="83">
        <v>5050</v>
      </c>
      <c r="E202" s="83">
        <v>5050</v>
      </c>
      <c r="F202" s="83">
        <v>5050</v>
      </c>
    </row>
    <row r="203" spans="2:6" ht="15.75">
      <c r="B203" s="16"/>
      <c r="C203" s="12"/>
      <c r="D203" s="82"/>
      <c r="E203" s="82"/>
      <c r="F203" s="82"/>
    </row>
    <row r="204" spans="2:7" ht="15.75">
      <c r="B204" s="25" t="s">
        <v>141</v>
      </c>
      <c r="C204" s="14" t="s">
        <v>142</v>
      </c>
      <c r="D204" s="98">
        <f>SUM(D205+D210)</f>
        <v>108630</v>
      </c>
      <c r="E204" s="98">
        <f>SUM(E205+E210)</f>
        <v>108730</v>
      </c>
      <c r="F204" s="98">
        <f>SUM(F205+F210)</f>
        <v>108730</v>
      </c>
      <c r="G204">
        <v>8830</v>
      </c>
    </row>
    <row r="205" spans="2:6" ht="12.75">
      <c r="B205" s="26"/>
      <c r="C205" s="20" t="s">
        <v>408</v>
      </c>
      <c r="D205" s="102">
        <f>SUM(D206:D208)</f>
        <v>73230</v>
      </c>
      <c r="E205" s="102">
        <f>SUM(E206:E209)</f>
        <v>73330</v>
      </c>
      <c r="F205" s="102">
        <f>SUM(F206:F209)</f>
        <v>73330</v>
      </c>
    </row>
    <row r="206" spans="2:6" ht="12.75">
      <c r="B206" s="26" t="s">
        <v>406</v>
      </c>
      <c r="C206" s="20" t="s">
        <v>405</v>
      </c>
      <c r="D206" s="83">
        <v>47000</v>
      </c>
      <c r="E206" s="83">
        <v>47000</v>
      </c>
      <c r="F206" s="83">
        <v>47000</v>
      </c>
    </row>
    <row r="207" spans="2:6" ht="12.75">
      <c r="B207" s="26" t="s">
        <v>407</v>
      </c>
      <c r="C207" s="20" t="s">
        <v>67</v>
      </c>
      <c r="D207" s="83">
        <v>16500</v>
      </c>
      <c r="E207" s="83">
        <v>16500</v>
      </c>
      <c r="F207" s="83">
        <v>16500</v>
      </c>
    </row>
    <row r="208" spans="2:6" ht="12.75">
      <c r="B208" s="26" t="s">
        <v>122</v>
      </c>
      <c r="C208" s="20" t="s">
        <v>164</v>
      </c>
      <c r="D208" s="83">
        <v>9730</v>
      </c>
      <c r="E208" s="83">
        <v>9730</v>
      </c>
      <c r="F208" s="83">
        <v>9730</v>
      </c>
    </row>
    <row r="209" spans="2:6" ht="12.75">
      <c r="B209" s="15">
        <v>641001</v>
      </c>
      <c r="C209" s="20" t="s">
        <v>446</v>
      </c>
      <c r="D209" s="83"/>
      <c r="E209" s="83">
        <v>100</v>
      </c>
      <c r="F209" s="83">
        <v>100</v>
      </c>
    </row>
    <row r="210" spans="2:6" ht="12.75">
      <c r="B210" s="27"/>
      <c r="C210" s="10" t="s">
        <v>143</v>
      </c>
      <c r="D210" s="84">
        <f>SUM(D211:D213)</f>
        <v>35400</v>
      </c>
      <c r="E210" s="84">
        <f>SUM(E211:E213)</f>
        <v>35400</v>
      </c>
      <c r="F210" s="84">
        <f>SUM(F211:F213)</f>
        <v>35400</v>
      </c>
    </row>
    <row r="211" spans="2:6" ht="12.75">
      <c r="B211" s="26" t="s">
        <v>406</v>
      </c>
      <c r="C211" s="9" t="s">
        <v>405</v>
      </c>
      <c r="D211" s="83">
        <v>25000</v>
      </c>
      <c r="E211" s="83">
        <v>25000</v>
      </c>
      <c r="F211" s="83">
        <v>25000</v>
      </c>
    </row>
    <row r="212" spans="2:6" ht="12.75">
      <c r="B212" s="26" t="s">
        <v>407</v>
      </c>
      <c r="C212" s="9" t="s">
        <v>67</v>
      </c>
      <c r="D212" s="83">
        <v>7500</v>
      </c>
      <c r="E212" s="83">
        <v>7500</v>
      </c>
      <c r="F212" s="83">
        <v>7500</v>
      </c>
    </row>
    <row r="213" spans="2:6" ht="12.75">
      <c r="B213" s="26" t="s">
        <v>122</v>
      </c>
      <c r="C213" s="9" t="s">
        <v>164</v>
      </c>
      <c r="D213" s="83">
        <v>2900</v>
      </c>
      <c r="E213" s="83">
        <v>2900</v>
      </c>
      <c r="F213" s="83">
        <v>2900</v>
      </c>
    </row>
    <row r="214" spans="2:6" ht="15.75">
      <c r="B214" s="25"/>
      <c r="C214" s="9"/>
      <c r="D214" s="82"/>
      <c r="E214" s="82"/>
      <c r="F214" s="82"/>
    </row>
    <row r="215" spans="2:6" ht="15.75">
      <c r="B215" s="13" t="s">
        <v>144</v>
      </c>
      <c r="C215" s="14" t="s">
        <v>145</v>
      </c>
      <c r="D215" s="82">
        <v>2900</v>
      </c>
      <c r="E215" s="82">
        <v>2900</v>
      </c>
      <c r="F215" s="82">
        <v>2900</v>
      </c>
    </row>
    <row r="216" spans="2:6" ht="15.75">
      <c r="B216" s="13"/>
      <c r="C216" s="14"/>
      <c r="D216" s="82"/>
      <c r="E216" s="82"/>
      <c r="F216" s="82"/>
    </row>
    <row r="217" spans="2:6" ht="15.75">
      <c r="B217" s="13" t="s">
        <v>146</v>
      </c>
      <c r="C217" s="14" t="s">
        <v>147</v>
      </c>
      <c r="D217" s="88">
        <f>SUM(D218:D221)</f>
        <v>160420</v>
      </c>
      <c r="E217" s="88">
        <f>SUM(E218:E221)</f>
        <v>202020</v>
      </c>
      <c r="F217" s="88">
        <f>SUM(F218:F221)</f>
        <v>210850</v>
      </c>
    </row>
    <row r="218" spans="2:6" ht="12.75">
      <c r="B218" s="15">
        <v>600000</v>
      </c>
      <c r="C218" s="9" t="s">
        <v>148</v>
      </c>
      <c r="D218" s="83">
        <v>420</v>
      </c>
      <c r="E218" s="83">
        <v>420</v>
      </c>
      <c r="F218" s="83">
        <v>420</v>
      </c>
    </row>
    <row r="219" spans="2:7" ht="12.75">
      <c r="B219" s="15">
        <v>635006</v>
      </c>
      <c r="C219" s="9" t="s">
        <v>469</v>
      </c>
      <c r="D219" s="83">
        <v>0</v>
      </c>
      <c r="E219" s="83">
        <v>0</v>
      </c>
      <c r="F219" s="83">
        <v>8830</v>
      </c>
      <c r="G219" s="83">
        <v>8830</v>
      </c>
    </row>
    <row r="220" spans="2:6" ht="12.75">
      <c r="B220" s="15">
        <v>641001</v>
      </c>
      <c r="C220" s="9" t="s">
        <v>447</v>
      </c>
      <c r="D220" s="83"/>
      <c r="E220" s="83">
        <v>100</v>
      </c>
      <c r="F220" s="83">
        <v>100</v>
      </c>
    </row>
    <row r="221" spans="2:6" ht="12.75">
      <c r="B221" s="15">
        <v>641001</v>
      </c>
      <c r="C221" s="9" t="s">
        <v>149</v>
      </c>
      <c r="D221" s="83">
        <v>160000</v>
      </c>
      <c r="E221" s="83">
        <v>201500</v>
      </c>
      <c r="F221" s="83">
        <v>201500</v>
      </c>
    </row>
    <row r="222" spans="2:6" ht="15.75">
      <c r="B222" s="15"/>
      <c r="C222" s="9"/>
      <c r="D222" s="82"/>
      <c r="E222" s="82"/>
      <c r="F222" s="82"/>
    </row>
    <row r="223" spans="2:6" ht="15.75">
      <c r="B223" s="13" t="s">
        <v>150</v>
      </c>
      <c r="C223" s="14" t="s">
        <v>151</v>
      </c>
      <c r="D223" s="88">
        <f>SUM(D224:D230)</f>
        <v>205200</v>
      </c>
      <c r="E223" s="88">
        <f>SUM(E224:E230)</f>
        <v>223300</v>
      </c>
      <c r="F223" s="88">
        <f>SUM(F224:F230)</f>
        <v>223300</v>
      </c>
    </row>
    <row r="224" spans="2:6" ht="12.75">
      <c r="B224" s="19">
        <v>633006</v>
      </c>
      <c r="C224" s="20" t="s">
        <v>152</v>
      </c>
      <c r="D224" s="83">
        <v>700</v>
      </c>
      <c r="E224" s="83">
        <v>700</v>
      </c>
      <c r="F224" s="83">
        <v>700</v>
      </c>
    </row>
    <row r="225" spans="2:6" ht="12.75">
      <c r="B225" s="19">
        <v>637005</v>
      </c>
      <c r="C225" s="20" t="s">
        <v>153</v>
      </c>
      <c r="D225" s="83">
        <v>2000</v>
      </c>
      <c r="E225" s="83">
        <v>2000</v>
      </c>
      <c r="F225" s="83">
        <v>2000</v>
      </c>
    </row>
    <row r="226" spans="2:6" ht="12.75">
      <c r="B226" s="19">
        <v>641001</v>
      </c>
      <c r="C226" s="20" t="s">
        <v>448</v>
      </c>
      <c r="D226" s="83"/>
      <c r="E226" s="83">
        <v>100</v>
      </c>
      <c r="F226" s="83">
        <v>100</v>
      </c>
    </row>
    <row r="227" spans="2:6" ht="12.75">
      <c r="B227" s="19">
        <v>641001</v>
      </c>
      <c r="C227" s="20" t="s">
        <v>154</v>
      </c>
      <c r="D227" s="83">
        <v>27500</v>
      </c>
      <c r="E227" s="83">
        <v>20000</v>
      </c>
      <c r="F227" s="83">
        <v>20000</v>
      </c>
    </row>
    <row r="228" spans="2:6" ht="12.75">
      <c r="B228" s="19">
        <v>641001</v>
      </c>
      <c r="C228" s="20" t="s">
        <v>393</v>
      </c>
      <c r="D228" s="83">
        <v>0</v>
      </c>
      <c r="E228" s="83">
        <v>0</v>
      </c>
      <c r="F228" s="83">
        <v>0</v>
      </c>
    </row>
    <row r="229" spans="2:6" ht="12.75">
      <c r="B229" s="15">
        <v>641001</v>
      </c>
      <c r="C229" s="9" t="s">
        <v>155</v>
      </c>
      <c r="D229" s="83">
        <v>45000</v>
      </c>
      <c r="E229" s="83">
        <v>45000</v>
      </c>
      <c r="F229" s="83">
        <v>45000</v>
      </c>
    </row>
    <row r="230" spans="2:6" ht="12.75">
      <c r="B230" s="15">
        <v>641001</v>
      </c>
      <c r="C230" s="9" t="s">
        <v>156</v>
      </c>
      <c r="D230" s="83">
        <v>130000</v>
      </c>
      <c r="E230" s="83">
        <v>155500</v>
      </c>
      <c r="F230" s="83">
        <v>155500</v>
      </c>
    </row>
    <row r="231" spans="2:6" ht="12.75">
      <c r="B231" s="15"/>
      <c r="C231" s="9"/>
      <c r="D231" s="83"/>
      <c r="E231" s="83"/>
      <c r="F231" s="83"/>
    </row>
    <row r="232" spans="2:6" ht="15.75">
      <c r="B232" s="24" t="s">
        <v>157</v>
      </c>
      <c r="C232" s="22" t="s">
        <v>158</v>
      </c>
      <c r="D232" s="82">
        <f>D233</f>
        <v>900</v>
      </c>
      <c r="E232" s="82">
        <f>E233</f>
        <v>900</v>
      </c>
      <c r="F232" s="82">
        <f>F233</f>
        <v>900</v>
      </c>
    </row>
    <row r="233" spans="2:6" ht="12.75">
      <c r="B233" s="15">
        <v>600000</v>
      </c>
      <c r="C233" s="9" t="s">
        <v>159</v>
      </c>
      <c r="D233" s="83">
        <v>900</v>
      </c>
      <c r="E233" s="83">
        <v>900</v>
      </c>
      <c r="F233" s="83">
        <v>900</v>
      </c>
    </row>
    <row r="234" spans="2:6" ht="12.75">
      <c r="B234" s="15"/>
      <c r="C234" s="9"/>
      <c r="D234" s="83"/>
      <c r="E234" s="83"/>
      <c r="F234" s="83"/>
    </row>
    <row r="235" spans="2:6" ht="15.75">
      <c r="B235" s="28" t="s">
        <v>160</v>
      </c>
      <c r="C235" s="22" t="s">
        <v>161</v>
      </c>
      <c r="D235" s="88">
        <f>SUM(D236:D239)</f>
        <v>63250</v>
      </c>
      <c r="E235" s="88">
        <f>SUM(E236:E239)</f>
        <v>63250</v>
      </c>
      <c r="F235" s="88">
        <f>SUM(F236:F239)</f>
        <v>63250</v>
      </c>
    </row>
    <row r="236" spans="2:6" ht="12.75">
      <c r="B236" s="15">
        <v>610000</v>
      </c>
      <c r="C236" s="9" t="s">
        <v>162</v>
      </c>
      <c r="D236" s="83">
        <v>10300</v>
      </c>
      <c r="E236" s="83">
        <v>10300</v>
      </c>
      <c r="F236" s="83">
        <v>10300</v>
      </c>
    </row>
    <row r="237" spans="2:6" ht="12.75">
      <c r="B237" s="15">
        <v>620000</v>
      </c>
      <c r="C237" s="9" t="s">
        <v>163</v>
      </c>
      <c r="D237" s="83">
        <v>3250</v>
      </c>
      <c r="E237" s="83">
        <v>3250</v>
      </c>
      <c r="F237" s="83">
        <v>3250</v>
      </c>
    </row>
    <row r="238" spans="2:6" ht="12.75">
      <c r="B238" s="15">
        <v>630000</v>
      </c>
      <c r="C238" s="9" t="s">
        <v>164</v>
      </c>
      <c r="D238" s="83">
        <v>700</v>
      </c>
      <c r="E238" s="83">
        <v>700</v>
      </c>
      <c r="F238" s="83">
        <v>700</v>
      </c>
    </row>
    <row r="239" spans="2:6" ht="12.75">
      <c r="B239" s="15">
        <v>633000</v>
      </c>
      <c r="C239" s="9" t="s">
        <v>165</v>
      </c>
      <c r="D239" s="83">
        <v>49000</v>
      </c>
      <c r="E239" s="83">
        <v>49000</v>
      </c>
      <c r="F239" s="83">
        <v>49000</v>
      </c>
    </row>
    <row r="240" spans="2:6" ht="12.75">
      <c r="B240" s="16"/>
      <c r="C240" s="12"/>
      <c r="D240" s="83"/>
      <c r="E240" s="83"/>
      <c r="F240" s="83"/>
    </row>
    <row r="241" spans="2:6" ht="15.75">
      <c r="B241" s="13" t="s">
        <v>166</v>
      </c>
      <c r="C241" s="14" t="s">
        <v>167</v>
      </c>
      <c r="D241" s="88">
        <f>SUM(D242:D253)</f>
        <v>99900</v>
      </c>
      <c r="E241" s="88">
        <f>SUM(E242:E253)</f>
        <v>129400</v>
      </c>
      <c r="F241" s="88">
        <f>SUM(F242:F253)</f>
        <v>132900</v>
      </c>
    </row>
    <row r="242" spans="2:6" ht="12.75">
      <c r="B242" s="19">
        <v>610000</v>
      </c>
      <c r="C242" s="20" t="s">
        <v>168</v>
      </c>
      <c r="D242" s="83">
        <v>3000</v>
      </c>
      <c r="E242" s="83">
        <v>3000</v>
      </c>
      <c r="F242" s="83">
        <v>3000</v>
      </c>
    </row>
    <row r="243" spans="2:6" ht="12.75">
      <c r="B243" s="19">
        <v>620000</v>
      </c>
      <c r="C243" s="20" t="s">
        <v>169</v>
      </c>
      <c r="D243" s="83">
        <v>800</v>
      </c>
      <c r="E243" s="83">
        <v>800</v>
      </c>
      <c r="F243" s="83">
        <v>800</v>
      </c>
    </row>
    <row r="244" spans="2:6" ht="12.75">
      <c r="B244" s="19">
        <v>630000</v>
      </c>
      <c r="C244" s="20" t="s">
        <v>170</v>
      </c>
      <c r="D244" s="83">
        <v>1600</v>
      </c>
      <c r="E244" s="83">
        <v>1600</v>
      </c>
      <c r="F244" s="83">
        <v>1600</v>
      </c>
    </row>
    <row r="245" spans="2:7" ht="12.75">
      <c r="B245" s="19">
        <v>635006</v>
      </c>
      <c r="C245" s="20" t="s">
        <v>467</v>
      </c>
      <c r="D245" s="83">
        <v>0</v>
      </c>
      <c r="E245" s="83">
        <v>0</v>
      </c>
      <c r="F245" s="83">
        <v>3500</v>
      </c>
      <c r="G245" s="83">
        <v>3500</v>
      </c>
    </row>
    <row r="246" spans="2:6" ht="12.75">
      <c r="B246" s="19">
        <v>637005</v>
      </c>
      <c r="C246" s="20" t="s">
        <v>439</v>
      </c>
      <c r="D246" s="83">
        <v>30000</v>
      </c>
      <c r="E246" s="83">
        <v>30000</v>
      </c>
      <c r="F246" s="83">
        <v>30000</v>
      </c>
    </row>
    <row r="247" spans="2:6" ht="12.75">
      <c r="B247" s="19">
        <v>637005</v>
      </c>
      <c r="C247" s="20" t="s">
        <v>331</v>
      </c>
      <c r="D247" s="83"/>
      <c r="E247" s="83"/>
      <c r="F247" s="83"/>
    </row>
    <row r="248" spans="2:6" ht="12.75">
      <c r="B248" s="19">
        <v>637005</v>
      </c>
      <c r="C248" s="20" t="s">
        <v>171</v>
      </c>
      <c r="D248" s="83">
        <v>10000</v>
      </c>
      <c r="E248" s="83">
        <v>10000</v>
      </c>
      <c r="F248" s="83">
        <v>10000</v>
      </c>
    </row>
    <row r="249" spans="2:6" ht="12.75">
      <c r="B249" s="19">
        <v>637005</v>
      </c>
      <c r="C249" s="20" t="s">
        <v>370</v>
      </c>
      <c r="D249" s="83">
        <v>1000</v>
      </c>
      <c r="E249" s="83">
        <v>1000</v>
      </c>
      <c r="F249" s="83">
        <v>1000</v>
      </c>
    </row>
    <row r="250" spans="2:6" ht="12.75">
      <c r="B250" s="19" t="s">
        <v>372</v>
      </c>
      <c r="C250" s="20" t="s">
        <v>381</v>
      </c>
      <c r="D250" s="83"/>
      <c r="E250" s="83"/>
      <c r="F250" s="83"/>
    </row>
    <row r="251" spans="2:6" ht="12.75">
      <c r="B251" s="19">
        <v>641001</v>
      </c>
      <c r="C251" s="20" t="s">
        <v>371</v>
      </c>
      <c r="D251" s="83">
        <v>0</v>
      </c>
      <c r="E251" s="83">
        <v>0</v>
      </c>
      <c r="F251" s="83">
        <v>0</v>
      </c>
    </row>
    <row r="252" spans="2:6" ht="12.75">
      <c r="B252" s="19">
        <v>641001</v>
      </c>
      <c r="C252" s="20" t="s">
        <v>363</v>
      </c>
      <c r="D252" s="83">
        <v>3500</v>
      </c>
      <c r="E252" s="83">
        <v>0</v>
      </c>
      <c r="F252" s="83">
        <v>0</v>
      </c>
    </row>
    <row r="253" spans="2:6" ht="12.75">
      <c r="B253" s="19">
        <v>641001</v>
      </c>
      <c r="C253" s="20" t="s">
        <v>172</v>
      </c>
      <c r="D253" s="83">
        <v>50000</v>
      </c>
      <c r="E253" s="83">
        <v>83000</v>
      </c>
      <c r="F253" s="83">
        <v>83000</v>
      </c>
    </row>
    <row r="254" spans="2:6" ht="12.75">
      <c r="B254" s="15"/>
      <c r="C254" s="9"/>
      <c r="D254" s="83"/>
      <c r="E254" s="83"/>
      <c r="F254" s="83"/>
    </row>
    <row r="255" spans="2:6" ht="15.75">
      <c r="B255" s="13" t="s">
        <v>173</v>
      </c>
      <c r="C255" s="14" t="s">
        <v>174</v>
      </c>
      <c r="D255" s="88">
        <f>SUM(D256+D260+D261)</f>
        <v>96350</v>
      </c>
      <c r="E255" s="88">
        <f>SUM(E256+E260+E261)</f>
        <v>101350</v>
      </c>
      <c r="F255" s="88">
        <f>SUM(F256+F260+F261)</f>
        <v>101350</v>
      </c>
    </row>
    <row r="256" spans="2:6" ht="12.75">
      <c r="B256" s="36" t="s">
        <v>122</v>
      </c>
      <c r="C256" s="37" t="s">
        <v>164</v>
      </c>
      <c r="D256" s="95">
        <f>SUM(D257:D259)</f>
        <v>81350</v>
      </c>
      <c r="E256" s="95">
        <f>SUM(E257:E259)</f>
        <v>81350</v>
      </c>
      <c r="F256" s="95">
        <f>SUM(F257:F259)</f>
        <v>81350</v>
      </c>
    </row>
    <row r="257" spans="2:6" ht="12.75">
      <c r="B257" s="15">
        <v>632001</v>
      </c>
      <c r="C257" s="9" t="s">
        <v>175</v>
      </c>
      <c r="D257" s="83">
        <v>80000</v>
      </c>
      <c r="E257" s="83">
        <v>80000</v>
      </c>
      <c r="F257" s="83">
        <v>80000</v>
      </c>
    </row>
    <row r="258" spans="2:6" ht="12.75">
      <c r="B258" s="15">
        <v>632002</v>
      </c>
      <c r="C258" s="9" t="s">
        <v>176</v>
      </c>
      <c r="D258" s="83">
        <v>350</v>
      </c>
      <c r="E258" s="83">
        <v>350</v>
      </c>
      <c r="F258" s="83">
        <v>350</v>
      </c>
    </row>
    <row r="259" spans="2:6" ht="12.75">
      <c r="B259" s="15">
        <v>637005</v>
      </c>
      <c r="C259" s="9" t="s">
        <v>177</v>
      </c>
      <c r="D259" s="83">
        <v>1000</v>
      </c>
      <c r="E259" s="83">
        <v>1000</v>
      </c>
      <c r="F259" s="83">
        <v>1000</v>
      </c>
    </row>
    <row r="260" spans="2:6" ht="12.75">
      <c r="B260" s="15" t="s">
        <v>372</v>
      </c>
      <c r="C260" s="9" t="s">
        <v>394</v>
      </c>
      <c r="D260" s="83"/>
      <c r="E260" s="83"/>
      <c r="F260" s="83"/>
    </row>
    <row r="261" spans="2:6" ht="12.75">
      <c r="B261" s="15">
        <v>641001</v>
      </c>
      <c r="C261" s="9" t="s">
        <v>178</v>
      </c>
      <c r="D261" s="83">
        <v>15000</v>
      </c>
      <c r="E261" s="83">
        <v>20000</v>
      </c>
      <c r="F261" s="83">
        <v>20000</v>
      </c>
    </row>
    <row r="262" spans="2:6" ht="12.75">
      <c r="B262" s="15"/>
      <c r="C262" s="9"/>
      <c r="D262" s="83"/>
      <c r="E262" s="83"/>
      <c r="F262" s="83"/>
    </row>
    <row r="263" spans="2:6" ht="15.75">
      <c r="B263" s="13" t="s">
        <v>179</v>
      </c>
      <c r="C263" s="14" t="s">
        <v>180</v>
      </c>
      <c r="D263" s="88">
        <f>D264</f>
        <v>600</v>
      </c>
      <c r="E263" s="88">
        <f>E264</f>
        <v>600</v>
      </c>
      <c r="F263" s="88">
        <f>F264</f>
        <v>600</v>
      </c>
    </row>
    <row r="264" spans="2:6" ht="12.75">
      <c r="B264" s="36" t="s">
        <v>122</v>
      </c>
      <c r="C264" s="37" t="s">
        <v>164</v>
      </c>
      <c r="D264" s="95">
        <f>SUM(D265+D266)</f>
        <v>600</v>
      </c>
      <c r="E264" s="95">
        <f>SUM(E265+E266)</f>
        <v>600</v>
      </c>
      <c r="F264" s="95">
        <f>SUM(F265+F266)</f>
        <v>600</v>
      </c>
    </row>
    <row r="265" spans="2:6" ht="12.75">
      <c r="B265" s="15">
        <v>632001</v>
      </c>
      <c r="C265" s="9" t="s">
        <v>181</v>
      </c>
      <c r="D265" s="83">
        <v>200</v>
      </c>
      <c r="E265" s="83">
        <v>200</v>
      </c>
      <c r="F265" s="83">
        <v>200</v>
      </c>
    </row>
    <row r="266" spans="2:6" ht="12.75">
      <c r="B266" s="15">
        <v>632002</v>
      </c>
      <c r="C266" s="9" t="s">
        <v>182</v>
      </c>
      <c r="D266" s="83">
        <v>400</v>
      </c>
      <c r="E266" s="83">
        <v>400</v>
      </c>
      <c r="F266" s="83">
        <v>400</v>
      </c>
    </row>
    <row r="267" spans="2:6" ht="12.75">
      <c r="B267" s="15"/>
      <c r="C267" s="9"/>
      <c r="D267" s="83"/>
      <c r="E267" s="83"/>
      <c r="F267" s="83"/>
    </row>
    <row r="268" spans="2:6" ht="15.75">
      <c r="B268" s="13" t="s">
        <v>183</v>
      </c>
      <c r="C268" s="14" t="s">
        <v>184</v>
      </c>
      <c r="D268" s="88">
        <f>SUM(D269+D275+D276)</f>
        <v>50000</v>
      </c>
      <c r="E268" s="88">
        <f>SUM(E269+E275+E276)</f>
        <v>50000</v>
      </c>
      <c r="F268" s="88">
        <f>SUM(F269+F275+F276)</f>
        <v>50000</v>
      </c>
    </row>
    <row r="269" spans="2:6" ht="12.75">
      <c r="B269" s="36">
        <v>642001</v>
      </c>
      <c r="C269" s="37" t="s">
        <v>436</v>
      </c>
      <c r="D269" s="84">
        <f>SUM(D270:D274)</f>
        <v>47000</v>
      </c>
      <c r="E269" s="84">
        <f>SUM(E270:E274)</f>
        <v>47000</v>
      </c>
      <c r="F269" s="84">
        <f>SUM(F270:F274)</f>
        <v>47000</v>
      </c>
    </row>
    <row r="270" spans="2:6" ht="12.75">
      <c r="B270" s="15">
        <v>642001</v>
      </c>
      <c r="C270" s="9" t="s">
        <v>431</v>
      </c>
      <c r="D270" s="83">
        <v>34120</v>
      </c>
      <c r="E270" s="83">
        <v>34120</v>
      </c>
      <c r="F270" s="83">
        <v>34120</v>
      </c>
    </row>
    <row r="271" spans="2:6" ht="12.75">
      <c r="B271" s="15">
        <v>642001</v>
      </c>
      <c r="C271" s="9" t="s">
        <v>432</v>
      </c>
      <c r="D271" s="83">
        <v>11180</v>
      </c>
      <c r="E271" s="83">
        <v>11180</v>
      </c>
      <c r="F271" s="83">
        <v>11180</v>
      </c>
    </row>
    <row r="272" spans="2:6" ht="12.75">
      <c r="B272" s="15">
        <v>642001</v>
      </c>
      <c r="C272" s="9" t="s">
        <v>433</v>
      </c>
      <c r="D272" s="83">
        <v>660</v>
      </c>
      <c r="E272" s="83">
        <v>660</v>
      </c>
      <c r="F272" s="83">
        <v>660</v>
      </c>
    </row>
    <row r="273" spans="2:6" ht="12.75">
      <c r="B273" s="15">
        <v>642001</v>
      </c>
      <c r="C273" s="9" t="s">
        <v>434</v>
      </c>
      <c r="D273" s="83">
        <v>570</v>
      </c>
      <c r="E273" s="83">
        <v>570</v>
      </c>
      <c r="F273" s="83">
        <v>570</v>
      </c>
    </row>
    <row r="274" spans="2:6" ht="12.75">
      <c r="B274" s="15">
        <v>642001</v>
      </c>
      <c r="C274" s="9" t="s">
        <v>435</v>
      </c>
      <c r="D274" s="83">
        <v>470</v>
      </c>
      <c r="E274" s="83">
        <v>470</v>
      </c>
      <c r="F274" s="83">
        <v>470</v>
      </c>
    </row>
    <row r="275" spans="2:6" ht="12.75">
      <c r="B275" s="15">
        <v>644002</v>
      </c>
      <c r="C275" s="9" t="s">
        <v>185</v>
      </c>
      <c r="D275" s="83">
        <v>2000</v>
      </c>
      <c r="E275" s="83">
        <v>2000</v>
      </c>
      <c r="F275" s="83">
        <v>2000</v>
      </c>
    </row>
    <row r="276" spans="2:6" ht="12.75">
      <c r="B276" s="15">
        <v>637002</v>
      </c>
      <c r="C276" s="9" t="s">
        <v>186</v>
      </c>
      <c r="D276" s="83">
        <v>1000</v>
      </c>
      <c r="E276" s="83">
        <v>1000</v>
      </c>
      <c r="F276" s="83">
        <v>1000</v>
      </c>
    </row>
    <row r="277" spans="2:6" ht="14.25">
      <c r="B277" s="29"/>
      <c r="C277" s="30"/>
      <c r="D277" s="83"/>
      <c r="E277" s="83"/>
      <c r="F277" s="83"/>
    </row>
    <row r="278" spans="2:6" ht="15.75">
      <c r="B278" s="13" t="s">
        <v>187</v>
      </c>
      <c r="C278" s="14" t="s">
        <v>188</v>
      </c>
      <c r="D278" s="88">
        <f>SUM(D279:D281)</f>
        <v>143000</v>
      </c>
      <c r="E278" s="88">
        <f>SUM(E279:E281)</f>
        <v>143000</v>
      </c>
      <c r="F278" s="88">
        <f>SUM(F279:F281)</f>
        <v>143000</v>
      </c>
    </row>
    <row r="279" spans="2:6" ht="12.75">
      <c r="B279" s="15">
        <v>641001</v>
      </c>
      <c r="C279" s="9" t="s">
        <v>189</v>
      </c>
      <c r="D279" s="83">
        <v>33000</v>
      </c>
      <c r="E279" s="83">
        <v>33000</v>
      </c>
      <c r="F279" s="83">
        <v>33000</v>
      </c>
    </row>
    <row r="280" spans="2:6" ht="12.75">
      <c r="B280" s="15">
        <v>641001</v>
      </c>
      <c r="C280" s="9" t="s">
        <v>190</v>
      </c>
      <c r="D280" s="83">
        <v>105000</v>
      </c>
      <c r="E280" s="83">
        <v>105000</v>
      </c>
      <c r="F280" s="83">
        <v>105000</v>
      </c>
    </row>
    <row r="281" spans="2:6" ht="12.75">
      <c r="B281" s="15">
        <v>635006</v>
      </c>
      <c r="C281" s="9" t="s">
        <v>191</v>
      </c>
      <c r="D281" s="83">
        <v>5000</v>
      </c>
      <c r="E281" s="83">
        <v>5000</v>
      </c>
      <c r="F281" s="83">
        <v>5000</v>
      </c>
    </row>
    <row r="282" spans="2:6" ht="12.75">
      <c r="B282" s="15"/>
      <c r="C282" s="9"/>
      <c r="D282" s="83"/>
      <c r="E282" s="83"/>
      <c r="F282" s="83"/>
    </row>
    <row r="283" spans="2:6" ht="15.75">
      <c r="B283" s="13" t="s">
        <v>192</v>
      </c>
      <c r="C283" s="14" t="s">
        <v>193</v>
      </c>
      <c r="D283" s="88">
        <f>D284</f>
        <v>5000</v>
      </c>
      <c r="E283" s="88">
        <f>E284</f>
        <v>5000</v>
      </c>
      <c r="F283" s="88">
        <f>F284</f>
        <v>5000</v>
      </c>
    </row>
    <row r="284" spans="2:6" ht="12.75">
      <c r="B284" s="15">
        <v>641001</v>
      </c>
      <c r="C284" s="9" t="s">
        <v>194</v>
      </c>
      <c r="D284" s="83">
        <v>5000</v>
      </c>
      <c r="E284" s="83">
        <v>5000</v>
      </c>
      <c r="F284" s="83">
        <v>5000</v>
      </c>
    </row>
    <row r="285" spans="2:6" ht="12.75">
      <c r="B285" s="15"/>
      <c r="C285" s="9"/>
      <c r="D285" s="83"/>
      <c r="E285" s="83"/>
      <c r="F285" s="83"/>
    </row>
    <row r="286" spans="2:6" ht="15.75">
      <c r="B286" s="13" t="s">
        <v>195</v>
      </c>
      <c r="C286" s="14" t="s">
        <v>196</v>
      </c>
      <c r="D286" s="88">
        <f>SUM(D287+D288+D290)</f>
        <v>18897</v>
      </c>
      <c r="E286" s="88">
        <f>SUM(E287+E288+E290)</f>
        <v>18897</v>
      </c>
      <c r="F286" s="88">
        <f>SUM(F287+F288+K289++F290)</f>
        <v>18897</v>
      </c>
    </row>
    <row r="287" spans="2:6" ht="12.75">
      <c r="B287" s="15" t="s">
        <v>197</v>
      </c>
      <c r="C287" s="9" t="s">
        <v>198</v>
      </c>
      <c r="D287" s="83">
        <v>4100</v>
      </c>
      <c r="E287" s="83">
        <v>4100</v>
      </c>
      <c r="F287" s="83">
        <v>4100</v>
      </c>
    </row>
    <row r="288" spans="2:6" ht="12.75">
      <c r="B288" s="15" t="s">
        <v>199</v>
      </c>
      <c r="C288" s="9" t="s">
        <v>200</v>
      </c>
      <c r="D288" s="83">
        <v>12210</v>
      </c>
      <c r="E288" s="83">
        <v>12210</v>
      </c>
      <c r="F288" s="83">
        <v>12210</v>
      </c>
    </row>
    <row r="289" spans="2:6" ht="12.75">
      <c r="B289" s="15">
        <v>635006</v>
      </c>
      <c r="C289" s="9" t="s">
        <v>382</v>
      </c>
      <c r="D289" s="83"/>
      <c r="E289" s="83"/>
      <c r="F289" s="83"/>
    </row>
    <row r="290" spans="2:6" ht="12.75">
      <c r="B290" s="36">
        <v>642006</v>
      </c>
      <c r="C290" s="37" t="s">
        <v>379</v>
      </c>
      <c r="D290" s="99">
        <f>SUM(D291:D296)</f>
        <v>2587</v>
      </c>
      <c r="E290" s="99">
        <f>SUM(E291:E296)</f>
        <v>2587</v>
      </c>
      <c r="F290" s="99">
        <f>SUM(F291:F296)</f>
        <v>2587</v>
      </c>
    </row>
    <row r="291" spans="2:6" ht="12.75">
      <c r="B291" s="15">
        <v>642006</v>
      </c>
      <c r="C291" s="9" t="s">
        <v>201</v>
      </c>
      <c r="D291" s="83">
        <v>1271</v>
      </c>
      <c r="E291" s="83">
        <v>1271</v>
      </c>
      <c r="F291" s="83">
        <v>1271</v>
      </c>
    </row>
    <row r="292" spans="2:6" ht="12.75">
      <c r="B292" s="15">
        <v>642006</v>
      </c>
      <c r="C292" s="9" t="s">
        <v>202</v>
      </c>
      <c r="D292" s="83">
        <v>319</v>
      </c>
      <c r="E292" s="83">
        <v>319</v>
      </c>
      <c r="F292" s="83">
        <v>319</v>
      </c>
    </row>
    <row r="293" spans="2:6" ht="12.75">
      <c r="B293" s="15">
        <v>642006</v>
      </c>
      <c r="C293" s="9" t="s">
        <v>203</v>
      </c>
      <c r="D293" s="83">
        <v>344</v>
      </c>
      <c r="E293" s="83">
        <v>344</v>
      </c>
      <c r="F293" s="83">
        <v>344</v>
      </c>
    </row>
    <row r="294" spans="2:6" ht="12.75">
      <c r="B294" s="15">
        <v>642006</v>
      </c>
      <c r="C294" s="9" t="s">
        <v>204</v>
      </c>
      <c r="D294" s="83">
        <v>33</v>
      </c>
      <c r="E294" s="83">
        <v>33</v>
      </c>
      <c r="F294" s="83">
        <v>33</v>
      </c>
    </row>
    <row r="295" spans="2:6" ht="12.75">
      <c r="B295" s="15">
        <v>642006</v>
      </c>
      <c r="C295" s="9" t="s">
        <v>205</v>
      </c>
      <c r="D295" s="83">
        <v>450</v>
      </c>
      <c r="E295" s="83">
        <v>450</v>
      </c>
      <c r="F295" s="83">
        <v>450</v>
      </c>
    </row>
    <row r="296" spans="2:6" ht="12.75">
      <c r="B296" s="15">
        <v>642006</v>
      </c>
      <c r="C296" s="9" t="s">
        <v>206</v>
      </c>
      <c r="D296" s="83">
        <v>170</v>
      </c>
      <c r="E296" s="83">
        <v>170</v>
      </c>
      <c r="F296" s="83">
        <v>170</v>
      </c>
    </row>
    <row r="297" spans="2:6" ht="12.75">
      <c r="B297" s="15"/>
      <c r="C297" s="9"/>
      <c r="D297" s="83"/>
      <c r="E297" s="83"/>
      <c r="F297" s="83"/>
    </row>
    <row r="298" spans="2:6" ht="15.75">
      <c r="B298" s="31" t="s">
        <v>207</v>
      </c>
      <c r="C298" s="14" t="s">
        <v>208</v>
      </c>
      <c r="D298" s="88">
        <f>SUM(D299:D301)</f>
        <v>18030</v>
      </c>
      <c r="E298" s="88">
        <f>SUM(E299:E301)</f>
        <v>18030</v>
      </c>
      <c r="F298" s="88">
        <f>SUM(F299:F301)</f>
        <v>18030</v>
      </c>
    </row>
    <row r="299" spans="2:6" ht="12.75">
      <c r="B299" s="32">
        <v>610000</v>
      </c>
      <c r="C299" s="9" t="s">
        <v>209</v>
      </c>
      <c r="D299" s="83">
        <v>12700</v>
      </c>
      <c r="E299" s="83">
        <v>12700</v>
      </c>
      <c r="F299" s="83">
        <v>12700</v>
      </c>
    </row>
    <row r="300" spans="2:6" ht="12.75">
      <c r="B300" s="32">
        <v>620000</v>
      </c>
      <c r="C300" s="9" t="s">
        <v>67</v>
      </c>
      <c r="D300" s="83">
        <v>4430</v>
      </c>
      <c r="E300" s="83">
        <v>4430</v>
      </c>
      <c r="F300" s="83">
        <v>4430</v>
      </c>
    </row>
    <row r="301" spans="2:6" ht="12.75">
      <c r="B301" s="32">
        <v>633000</v>
      </c>
      <c r="C301" s="9" t="s">
        <v>164</v>
      </c>
      <c r="D301" s="83">
        <v>900</v>
      </c>
      <c r="E301" s="83">
        <v>900</v>
      </c>
      <c r="F301" s="83">
        <v>900</v>
      </c>
    </row>
    <row r="302" spans="2:6" ht="12.75">
      <c r="B302" s="16"/>
      <c r="C302" s="12"/>
      <c r="D302" s="83"/>
      <c r="E302" s="83"/>
      <c r="F302" s="83"/>
    </row>
    <row r="303" spans="2:6" ht="15.75">
      <c r="B303" s="13" t="s">
        <v>210</v>
      </c>
      <c r="C303" s="14" t="s">
        <v>211</v>
      </c>
      <c r="D303" s="88">
        <f>SUM(D304:D311)</f>
        <v>496100</v>
      </c>
      <c r="E303" s="88">
        <f>SUM(E304:E311)</f>
        <v>496100</v>
      </c>
      <c r="F303" s="88">
        <f>SUM(F304:F311)</f>
        <v>496100</v>
      </c>
    </row>
    <row r="304" spans="2:6" ht="12.75">
      <c r="B304" s="15">
        <v>610000</v>
      </c>
      <c r="C304" s="9" t="s">
        <v>66</v>
      </c>
      <c r="D304" s="83">
        <v>274650</v>
      </c>
      <c r="E304" s="83">
        <v>274650</v>
      </c>
      <c r="F304" s="83">
        <v>274650</v>
      </c>
    </row>
    <row r="305" spans="2:6" ht="12.75">
      <c r="B305" s="15">
        <v>620000</v>
      </c>
      <c r="C305" s="9" t="s">
        <v>67</v>
      </c>
      <c r="D305" s="83">
        <v>95900</v>
      </c>
      <c r="E305" s="83">
        <v>95900</v>
      </c>
      <c r="F305" s="83">
        <v>95900</v>
      </c>
    </row>
    <row r="306" spans="2:6" ht="12.75">
      <c r="B306" s="15">
        <v>630000</v>
      </c>
      <c r="C306" s="9" t="s">
        <v>164</v>
      </c>
      <c r="D306" s="83">
        <v>107650</v>
      </c>
      <c r="E306" s="83">
        <v>107650</v>
      </c>
      <c r="F306" s="83">
        <v>107650</v>
      </c>
    </row>
    <row r="307" spans="2:6" ht="12.75">
      <c r="B307" s="15">
        <v>635006</v>
      </c>
      <c r="C307" s="9" t="s">
        <v>212</v>
      </c>
      <c r="D307" s="83"/>
      <c r="E307" s="83"/>
      <c r="F307" s="83"/>
    </row>
    <row r="308" spans="2:6" ht="12.75">
      <c r="B308" s="15">
        <v>630000</v>
      </c>
      <c r="C308" s="9" t="s">
        <v>319</v>
      </c>
      <c r="D308" s="83"/>
      <c r="E308" s="83"/>
      <c r="F308" s="83"/>
    </row>
    <row r="309" spans="2:6" ht="12.75">
      <c r="B309" s="15">
        <v>637005</v>
      </c>
      <c r="C309" s="9" t="s">
        <v>395</v>
      </c>
      <c r="D309" s="83">
        <v>2000</v>
      </c>
      <c r="E309" s="83">
        <v>2000</v>
      </c>
      <c r="F309" s="83">
        <v>2000</v>
      </c>
    </row>
    <row r="310" spans="2:6" ht="12.75">
      <c r="B310" s="15" t="s">
        <v>372</v>
      </c>
      <c r="C310" s="9" t="s">
        <v>383</v>
      </c>
      <c r="D310" s="83"/>
      <c r="E310" s="83"/>
      <c r="F310" s="83"/>
    </row>
    <row r="311" spans="2:6" ht="12.75">
      <c r="B311" s="15"/>
      <c r="C311" s="9" t="s">
        <v>213</v>
      </c>
      <c r="D311" s="83">
        <v>15900</v>
      </c>
      <c r="E311" s="83">
        <v>15900</v>
      </c>
      <c r="F311" s="83">
        <v>15900</v>
      </c>
    </row>
    <row r="312" spans="2:6" ht="12.75">
      <c r="B312" s="15"/>
      <c r="C312" s="9"/>
      <c r="D312" s="83"/>
      <c r="E312" s="83"/>
      <c r="F312" s="83"/>
    </row>
    <row r="313" spans="2:7" ht="15.75">
      <c r="B313" s="13" t="s">
        <v>214</v>
      </c>
      <c r="C313" s="14" t="s">
        <v>215</v>
      </c>
      <c r="D313" s="88">
        <f>SUM(D314:D341)</f>
        <v>1137528</v>
      </c>
      <c r="E313" s="88">
        <f>SUM(E314:E341)</f>
        <v>1137528</v>
      </c>
      <c r="F313" s="88">
        <f>SUM(F314:F341)</f>
        <v>1139136</v>
      </c>
      <c r="G313">
        <v>1608</v>
      </c>
    </row>
    <row r="314" spans="2:7" ht="12.75">
      <c r="B314" s="15">
        <v>600000</v>
      </c>
      <c r="C314" s="10" t="s">
        <v>430</v>
      </c>
      <c r="D314" s="83">
        <v>461490</v>
      </c>
      <c r="E314" s="83">
        <v>461490</v>
      </c>
      <c r="F314" s="83">
        <v>462142</v>
      </c>
      <c r="G314" s="83">
        <v>652</v>
      </c>
    </row>
    <row r="315" spans="2:6" ht="12.75">
      <c r="B315" s="15"/>
      <c r="C315" s="9" t="s">
        <v>216</v>
      </c>
      <c r="D315" s="83">
        <v>1200</v>
      </c>
      <c r="E315" s="83">
        <v>1200</v>
      </c>
      <c r="F315" s="83">
        <v>1200</v>
      </c>
    </row>
    <row r="316" spans="2:6" ht="12.75">
      <c r="B316" s="15"/>
      <c r="C316" s="9" t="s">
        <v>217</v>
      </c>
      <c r="D316" s="83">
        <v>450</v>
      </c>
      <c r="E316" s="83">
        <v>450</v>
      </c>
      <c r="F316" s="83">
        <v>450</v>
      </c>
    </row>
    <row r="317" spans="2:6" ht="12.75">
      <c r="B317" s="15"/>
      <c r="C317" s="9" t="s">
        <v>218</v>
      </c>
      <c r="D317" s="83">
        <v>6200</v>
      </c>
      <c r="E317" s="83">
        <v>6200</v>
      </c>
      <c r="F317" s="83">
        <v>6200</v>
      </c>
    </row>
    <row r="318" spans="2:6" ht="12.75">
      <c r="B318" s="15"/>
      <c r="C318" s="9" t="s">
        <v>219</v>
      </c>
      <c r="D318" s="83">
        <v>9240</v>
      </c>
      <c r="E318" s="83">
        <v>9240</v>
      </c>
      <c r="F318" s="83">
        <v>9240</v>
      </c>
    </row>
    <row r="319" spans="2:6" ht="12.75">
      <c r="B319" s="15"/>
      <c r="C319" s="9" t="s">
        <v>220</v>
      </c>
      <c r="D319" s="83">
        <v>13680</v>
      </c>
      <c r="E319" s="83">
        <v>13680</v>
      </c>
      <c r="F319" s="83">
        <v>13680</v>
      </c>
    </row>
    <row r="320" spans="2:6" ht="12.75">
      <c r="B320" s="15"/>
      <c r="C320" s="9" t="s">
        <v>221</v>
      </c>
      <c r="D320" s="83">
        <v>82635</v>
      </c>
      <c r="E320" s="83">
        <v>82635</v>
      </c>
      <c r="F320" s="83">
        <v>82635</v>
      </c>
    </row>
    <row r="321" spans="2:6" ht="12.75">
      <c r="B321" s="15"/>
      <c r="C321" s="9" t="s">
        <v>222</v>
      </c>
      <c r="D321" s="83"/>
      <c r="E321" s="83"/>
      <c r="F321" s="83"/>
    </row>
    <row r="322" spans="2:6" ht="12.75">
      <c r="B322" s="15"/>
      <c r="C322" s="9" t="s">
        <v>223</v>
      </c>
      <c r="D322" s="83">
        <v>333</v>
      </c>
      <c r="E322" s="83">
        <v>333</v>
      </c>
      <c r="F322" s="83">
        <v>333</v>
      </c>
    </row>
    <row r="323" spans="2:6" ht="12.75">
      <c r="B323" s="15"/>
      <c r="C323" s="9" t="s">
        <v>224</v>
      </c>
      <c r="D323" s="83"/>
      <c r="E323" s="83"/>
      <c r="F323" s="83"/>
    </row>
    <row r="324" spans="2:6" ht="12.75">
      <c r="B324" s="15"/>
      <c r="C324" s="9" t="s">
        <v>318</v>
      </c>
      <c r="D324" s="83"/>
      <c r="E324" s="83"/>
      <c r="F324" s="83"/>
    </row>
    <row r="325" spans="2:6" ht="12.75">
      <c r="B325" s="15"/>
      <c r="C325" s="9" t="s">
        <v>112</v>
      </c>
      <c r="D325" s="83"/>
      <c r="E325" s="83"/>
      <c r="F325" s="83"/>
    </row>
    <row r="326" spans="2:6" ht="12.75">
      <c r="B326" s="15" t="s">
        <v>372</v>
      </c>
      <c r="C326" s="9" t="s">
        <v>384</v>
      </c>
      <c r="D326" s="83"/>
      <c r="E326" s="83"/>
      <c r="F326" s="83"/>
    </row>
    <row r="327" spans="2:6" ht="12.75">
      <c r="B327" s="15">
        <v>637005</v>
      </c>
      <c r="C327" s="9" t="s">
        <v>225</v>
      </c>
      <c r="D327" s="83">
        <v>1000</v>
      </c>
      <c r="E327" s="83">
        <v>1000</v>
      </c>
      <c r="F327" s="83">
        <v>1000</v>
      </c>
    </row>
    <row r="328" spans="2:7" ht="12.75">
      <c r="B328" s="15">
        <v>600000</v>
      </c>
      <c r="C328" s="10" t="s">
        <v>226</v>
      </c>
      <c r="D328" s="83">
        <v>481041</v>
      </c>
      <c r="E328" s="83">
        <v>481041</v>
      </c>
      <c r="F328" s="83">
        <v>481997</v>
      </c>
      <c r="G328" s="83">
        <v>956</v>
      </c>
    </row>
    <row r="329" spans="2:6" ht="12.75">
      <c r="B329" s="15"/>
      <c r="C329" s="9" t="s">
        <v>227</v>
      </c>
      <c r="D329" s="83">
        <v>600</v>
      </c>
      <c r="E329" s="83">
        <v>600</v>
      </c>
      <c r="F329" s="83">
        <v>600</v>
      </c>
    </row>
    <row r="330" spans="2:6" ht="12.75">
      <c r="B330" s="15"/>
      <c r="C330" s="9" t="s">
        <v>228</v>
      </c>
      <c r="D330" s="83">
        <v>660</v>
      </c>
      <c r="E330" s="83">
        <v>660</v>
      </c>
      <c r="F330" s="83">
        <v>660</v>
      </c>
    </row>
    <row r="331" spans="2:6" ht="12.75">
      <c r="B331" s="15"/>
      <c r="C331" s="9" t="s">
        <v>49</v>
      </c>
      <c r="D331" s="83">
        <v>350</v>
      </c>
      <c r="E331" s="83">
        <v>350</v>
      </c>
      <c r="F331" s="83">
        <v>350</v>
      </c>
    </row>
    <row r="332" spans="2:6" ht="12.75">
      <c r="B332" s="15"/>
      <c r="C332" s="9" t="s">
        <v>229</v>
      </c>
      <c r="D332" s="83">
        <v>8961</v>
      </c>
      <c r="E332" s="83">
        <v>8961</v>
      </c>
      <c r="F332" s="83">
        <v>8961</v>
      </c>
    </row>
    <row r="333" spans="2:6" ht="12.75">
      <c r="B333" s="15"/>
      <c r="C333" s="9" t="s">
        <v>230</v>
      </c>
      <c r="D333" s="83">
        <v>15390</v>
      </c>
      <c r="E333" s="83">
        <v>15390</v>
      </c>
      <c r="F333" s="83">
        <v>15390</v>
      </c>
    </row>
    <row r="334" spans="2:6" ht="12.75">
      <c r="B334" s="15"/>
      <c r="C334" s="9" t="s">
        <v>231</v>
      </c>
      <c r="D334" s="83">
        <v>51765</v>
      </c>
      <c r="E334" s="83">
        <v>51765</v>
      </c>
      <c r="F334" s="83">
        <v>51765</v>
      </c>
    </row>
    <row r="335" spans="2:6" ht="12.75">
      <c r="B335" s="15"/>
      <c r="C335" s="9" t="s">
        <v>232</v>
      </c>
      <c r="D335" s="83"/>
      <c r="E335" s="83"/>
      <c r="F335" s="83"/>
    </row>
    <row r="336" spans="2:6" ht="12.75">
      <c r="B336" s="15" t="s">
        <v>372</v>
      </c>
      <c r="C336" s="9" t="s">
        <v>384</v>
      </c>
      <c r="D336" s="83"/>
      <c r="E336" s="83"/>
      <c r="F336" s="83"/>
    </row>
    <row r="337" spans="2:6" ht="12.75">
      <c r="B337" s="15"/>
      <c r="C337" s="9" t="s">
        <v>233</v>
      </c>
      <c r="D337" s="83">
        <v>333</v>
      </c>
      <c r="E337" s="83">
        <v>333</v>
      </c>
      <c r="F337" s="83">
        <v>333</v>
      </c>
    </row>
    <row r="338" spans="2:6" ht="12.75">
      <c r="B338" s="15"/>
      <c r="C338" s="9" t="s">
        <v>420</v>
      </c>
      <c r="D338" s="83">
        <v>1200</v>
      </c>
      <c r="E338" s="83">
        <v>1200</v>
      </c>
      <c r="F338" s="83">
        <v>1200</v>
      </c>
    </row>
    <row r="339" spans="2:6" ht="12.75">
      <c r="B339" s="15"/>
      <c r="C339" s="9" t="s">
        <v>112</v>
      </c>
      <c r="D339" s="83"/>
      <c r="E339" s="83"/>
      <c r="F339" s="83"/>
    </row>
    <row r="340" spans="2:6" ht="12.75">
      <c r="B340" s="15"/>
      <c r="C340" s="9" t="s">
        <v>318</v>
      </c>
      <c r="D340" s="83"/>
      <c r="E340" s="83"/>
      <c r="F340" s="83"/>
    </row>
    <row r="341" spans="2:6" ht="12.75">
      <c r="B341" s="15">
        <v>637005</v>
      </c>
      <c r="C341" s="9" t="s">
        <v>225</v>
      </c>
      <c r="D341" s="83">
        <v>1000</v>
      </c>
      <c r="E341" s="83">
        <v>1000</v>
      </c>
      <c r="F341" s="83">
        <v>1000</v>
      </c>
    </row>
    <row r="342" spans="2:6" ht="12.75">
      <c r="B342" s="16"/>
      <c r="C342" s="12"/>
      <c r="D342" s="83"/>
      <c r="E342" s="83"/>
      <c r="F342" s="83"/>
    </row>
    <row r="343" spans="2:6" ht="15.75">
      <c r="B343" s="33" t="s">
        <v>332</v>
      </c>
      <c r="C343" s="34" t="s">
        <v>333</v>
      </c>
      <c r="D343" s="100">
        <f>SUM(D344:D345)</f>
        <v>250</v>
      </c>
      <c r="E343" s="100">
        <f>SUM(E344:E345)</f>
        <v>250</v>
      </c>
      <c r="F343" s="100">
        <f>SUM(F344:F345)</f>
        <v>250</v>
      </c>
    </row>
    <row r="344" spans="2:6" ht="12.75">
      <c r="B344" s="16">
        <v>642004</v>
      </c>
      <c r="C344" s="11" t="s">
        <v>334</v>
      </c>
      <c r="D344" s="83">
        <v>135</v>
      </c>
      <c r="E344" s="83">
        <v>135</v>
      </c>
      <c r="F344" s="83">
        <v>135</v>
      </c>
    </row>
    <row r="345" spans="2:6" ht="12.75">
      <c r="B345" s="16">
        <v>642004</v>
      </c>
      <c r="C345" s="11" t="s">
        <v>335</v>
      </c>
      <c r="D345" s="83">
        <v>115</v>
      </c>
      <c r="E345" s="83">
        <v>115</v>
      </c>
      <c r="F345" s="83">
        <v>115</v>
      </c>
    </row>
    <row r="346" spans="2:6" ht="12.75">
      <c r="B346" s="16"/>
      <c r="C346" s="12"/>
      <c r="D346" s="83"/>
      <c r="E346" s="83"/>
      <c r="F346" s="83"/>
    </row>
    <row r="347" spans="2:6" ht="15.75">
      <c r="B347" s="35" t="s">
        <v>234</v>
      </c>
      <c r="C347" s="22" t="s">
        <v>235</v>
      </c>
      <c r="D347" s="88">
        <f>SUM(D348:D350)</f>
        <v>746512</v>
      </c>
      <c r="E347" s="88">
        <f>SUM(E348:E350)</f>
        <v>746512</v>
      </c>
      <c r="F347" s="88">
        <f>SUM(F348:F350)</f>
        <v>746512</v>
      </c>
    </row>
    <row r="348" spans="2:6" ht="12.75">
      <c r="B348" s="15">
        <v>600000</v>
      </c>
      <c r="C348" s="9" t="s">
        <v>236</v>
      </c>
      <c r="D348" s="83">
        <v>408278</v>
      </c>
      <c r="E348" s="83">
        <v>408278</v>
      </c>
      <c r="F348" s="83">
        <v>408278</v>
      </c>
    </row>
    <row r="349" spans="2:6" ht="12.75">
      <c r="B349" s="15">
        <v>642005</v>
      </c>
      <c r="C349" s="9" t="s">
        <v>237</v>
      </c>
      <c r="D349" s="83">
        <v>249988</v>
      </c>
      <c r="E349" s="83">
        <v>249988</v>
      </c>
      <c r="F349" s="83">
        <v>249988</v>
      </c>
    </row>
    <row r="350" spans="2:6" ht="12.75">
      <c r="B350" s="15">
        <v>642005</v>
      </c>
      <c r="C350" s="9" t="s">
        <v>238</v>
      </c>
      <c r="D350" s="83">
        <v>88246</v>
      </c>
      <c r="E350" s="83">
        <v>88246</v>
      </c>
      <c r="F350" s="83">
        <v>88246</v>
      </c>
    </row>
    <row r="351" spans="2:6" ht="12.75">
      <c r="B351" s="15"/>
      <c r="C351" s="9"/>
      <c r="D351" s="83"/>
      <c r="E351" s="83"/>
      <c r="F351" s="83"/>
    </row>
    <row r="352" spans="2:6" ht="15.75">
      <c r="B352" s="24" t="s">
        <v>234</v>
      </c>
      <c r="C352" s="22" t="s">
        <v>239</v>
      </c>
      <c r="D352" s="98">
        <f>SUM(D353:D354)</f>
        <v>19565</v>
      </c>
      <c r="E352" s="98">
        <f>SUM(E353:E354)</f>
        <v>19565</v>
      </c>
      <c r="F352" s="98">
        <f>SUM(F353:F354)</f>
        <v>19565</v>
      </c>
    </row>
    <row r="353" spans="2:6" ht="12.75">
      <c r="B353" s="15">
        <v>647011</v>
      </c>
      <c r="C353" s="9" t="s">
        <v>240</v>
      </c>
      <c r="D353" s="83"/>
      <c r="E353" s="83"/>
      <c r="F353" s="83"/>
    </row>
    <row r="354" spans="2:6" ht="12.75">
      <c r="B354" s="19">
        <v>642004</v>
      </c>
      <c r="C354" s="20" t="s">
        <v>241</v>
      </c>
      <c r="D354" s="83">
        <v>19565</v>
      </c>
      <c r="E354" s="83">
        <v>19565</v>
      </c>
      <c r="F354" s="83">
        <v>19565</v>
      </c>
    </row>
    <row r="355" spans="2:6" ht="12.75">
      <c r="B355" s="19"/>
      <c r="C355" s="20"/>
      <c r="D355" s="84"/>
      <c r="E355" s="84"/>
      <c r="F355" s="84"/>
    </row>
    <row r="356" spans="2:6" ht="15.75">
      <c r="B356" s="35" t="s">
        <v>242</v>
      </c>
      <c r="C356" s="22" t="s">
        <v>243</v>
      </c>
      <c r="D356" s="88">
        <f>SUM(D357:D360)</f>
        <v>134188</v>
      </c>
      <c r="E356" s="88">
        <f>SUM(E357:E360)</f>
        <v>134188</v>
      </c>
      <c r="F356" s="88">
        <f>SUM(F357:F360)</f>
        <v>134188</v>
      </c>
    </row>
    <row r="357" spans="2:6" ht="12.75">
      <c r="B357" s="15">
        <v>600000</v>
      </c>
      <c r="C357" s="9" t="s">
        <v>244</v>
      </c>
      <c r="D357" s="83">
        <v>130788</v>
      </c>
      <c r="E357" s="83">
        <v>130788</v>
      </c>
      <c r="F357" s="83">
        <v>130788</v>
      </c>
    </row>
    <row r="358" spans="2:6" ht="12.75">
      <c r="B358" s="15" t="s">
        <v>372</v>
      </c>
      <c r="C358" s="9" t="s">
        <v>438</v>
      </c>
      <c r="D358" s="83">
        <v>2400</v>
      </c>
      <c r="E358" s="83">
        <v>2400</v>
      </c>
      <c r="F358" s="83">
        <v>2400</v>
      </c>
    </row>
    <row r="359" spans="2:6" ht="12.75">
      <c r="B359" s="15"/>
      <c r="C359" s="9" t="s">
        <v>245</v>
      </c>
      <c r="D359" s="83"/>
      <c r="E359" s="83"/>
      <c r="F359" s="83"/>
    </row>
    <row r="360" spans="2:6" ht="12.75">
      <c r="B360" s="15"/>
      <c r="C360" s="9" t="s">
        <v>229</v>
      </c>
      <c r="D360" s="83">
        <v>1000</v>
      </c>
      <c r="E360" s="83">
        <v>1000</v>
      </c>
      <c r="F360" s="83">
        <v>1000</v>
      </c>
    </row>
    <row r="361" spans="2:6" ht="12.75">
      <c r="B361" s="15"/>
      <c r="C361" s="9"/>
      <c r="D361" s="83"/>
      <c r="E361" s="83"/>
      <c r="F361" s="83"/>
    </row>
    <row r="362" spans="2:6" ht="15.75">
      <c r="B362" s="13" t="s">
        <v>246</v>
      </c>
      <c r="C362" s="14" t="s">
        <v>247</v>
      </c>
      <c r="D362" s="88">
        <f>SUM(D363+D368+D375+D379+D382)</f>
        <v>194592</v>
      </c>
      <c r="E362" s="88">
        <f>SUM(E363+E368+E375+E379+E382)</f>
        <v>195092</v>
      </c>
      <c r="F362" s="88">
        <f>SUM(F363+F368+F375+F379+F382)</f>
        <v>195092</v>
      </c>
    </row>
    <row r="363" spans="2:6" ht="12.75">
      <c r="B363" s="36" t="s">
        <v>248</v>
      </c>
      <c r="C363" s="37" t="s">
        <v>249</v>
      </c>
      <c r="D363" s="95">
        <f>SUM(D364:D367)</f>
        <v>88096</v>
      </c>
      <c r="E363" s="95">
        <f>SUM(E364:E367)</f>
        <v>88096</v>
      </c>
      <c r="F363" s="95">
        <f>SUM(F364:F367)</f>
        <v>88096</v>
      </c>
    </row>
    <row r="364" spans="2:6" ht="12.75">
      <c r="B364" s="15">
        <v>610000</v>
      </c>
      <c r="C364" s="9" t="s">
        <v>250</v>
      </c>
      <c r="D364" s="83">
        <v>45000</v>
      </c>
      <c r="E364" s="83">
        <v>45000</v>
      </c>
      <c r="F364" s="83">
        <v>45000</v>
      </c>
    </row>
    <row r="365" spans="2:6" ht="12.75">
      <c r="B365" s="15">
        <v>620000</v>
      </c>
      <c r="C365" s="9" t="s">
        <v>67</v>
      </c>
      <c r="D365" s="83">
        <v>16000</v>
      </c>
      <c r="E365" s="83">
        <v>16000</v>
      </c>
      <c r="F365" s="83">
        <v>16000</v>
      </c>
    </row>
    <row r="366" spans="2:6" ht="12.75">
      <c r="B366" s="15" t="s">
        <v>122</v>
      </c>
      <c r="C366" s="9" t="s">
        <v>414</v>
      </c>
      <c r="D366" s="83">
        <v>600</v>
      </c>
      <c r="E366" s="83">
        <v>600</v>
      </c>
      <c r="F366" s="83">
        <v>600</v>
      </c>
    </row>
    <row r="367" spans="2:6" ht="12.75">
      <c r="B367" s="15">
        <v>630000</v>
      </c>
      <c r="C367" s="9" t="s">
        <v>164</v>
      </c>
      <c r="D367" s="83">
        <v>26496</v>
      </c>
      <c r="E367" s="83">
        <v>26496</v>
      </c>
      <c r="F367" s="83">
        <v>26496</v>
      </c>
    </row>
    <row r="368" spans="2:6" ht="12.75">
      <c r="B368" s="36" t="s">
        <v>413</v>
      </c>
      <c r="C368" s="37" t="s">
        <v>415</v>
      </c>
      <c r="D368" s="84">
        <f>SUM(D369:D373)</f>
        <v>66496</v>
      </c>
      <c r="E368" s="84">
        <f>SUM(E369:E373)</f>
        <v>66496</v>
      </c>
      <c r="F368" s="84">
        <f>SUM(F369:F373)</f>
        <v>66496</v>
      </c>
    </row>
    <row r="369" spans="2:6" ht="12.75">
      <c r="B369" s="15">
        <v>610000</v>
      </c>
      <c r="C369" s="9" t="s">
        <v>250</v>
      </c>
      <c r="D369" s="83">
        <v>18000</v>
      </c>
      <c r="E369" s="83">
        <v>18000</v>
      </c>
      <c r="F369" s="83">
        <v>18000</v>
      </c>
    </row>
    <row r="370" spans="2:6" ht="12.75">
      <c r="B370" s="15">
        <v>620000</v>
      </c>
      <c r="C370" s="9" t="s">
        <v>416</v>
      </c>
      <c r="D370" s="83">
        <v>6300</v>
      </c>
      <c r="E370" s="83">
        <v>6300</v>
      </c>
      <c r="F370" s="83">
        <v>6300</v>
      </c>
    </row>
    <row r="371" spans="2:6" ht="12.75">
      <c r="B371" s="15" t="s">
        <v>122</v>
      </c>
      <c r="C371" s="9" t="s">
        <v>164</v>
      </c>
      <c r="D371" s="83">
        <v>15700</v>
      </c>
      <c r="E371" s="83">
        <v>15700</v>
      </c>
      <c r="F371" s="83">
        <v>15700</v>
      </c>
    </row>
    <row r="372" spans="2:6" ht="12.75">
      <c r="B372" s="15" t="s">
        <v>413</v>
      </c>
      <c r="C372" s="9" t="s">
        <v>366</v>
      </c>
      <c r="D372" s="83">
        <v>26496</v>
      </c>
      <c r="E372" s="83">
        <v>26496</v>
      </c>
      <c r="F372" s="83">
        <v>26496</v>
      </c>
    </row>
    <row r="373" spans="2:6" ht="12.75">
      <c r="B373" s="15">
        <v>637005</v>
      </c>
      <c r="C373" s="9" t="s">
        <v>251</v>
      </c>
      <c r="D373" s="83"/>
      <c r="E373" s="83"/>
      <c r="F373" s="83"/>
    </row>
    <row r="374" spans="2:6" ht="15.75">
      <c r="B374" s="15"/>
      <c r="C374" s="9"/>
      <c r="D374" s="82"/>
      <c r="E374" s="82"/>
      <c r="F374" s="82"/>
    </row>
    <row r="375" spans="2:6" ht="12.75">
      <c r="B375" s="38" t="s">
        <v>252</v>
      </c>
      <c r="C375" s="10" t="s">
        <v>424</v>
      </c>
      <c r="D375" s="95">
        <f>SUM(D376:D378)</f>
        <v>1800</v>
      </c>
      <c r="E375" s="95">
        <f>SUM(E376:E378)</f>
        <v>1800</v>
      </c>
      <c r="F375" s="95">
        <f>SUM(F376:F378)</f>
        <v>1800</v>
      </c>
    </row>
    <row r="376" spans="2:6" ht="12.75">
      <c r="B376" s="19">
        <v>637013</v>
      </c>
      <c r="C376" s="20" t="s">
        <v>253</v>
      </c>
      <c r="D376" s="83">
        <v>800</v>
      </c>
      <c r="E376" s="83">
        <v>0</v>
      </c>
      <c r="F376" s="83">
        <v>0</v>
      </c>
    </row>
    <row r="377" spans="2:6" ht="12.75">
      <c r="B377" s="19">
        <v>642026</v>
      </c>
      <c r="C377" s="20" t="s">
        <v>253</v>
      </c>
      <c r="D377" s="83"/>
      <c r="E377" s="83">
        <v>800</v>
      </c>
      <c r="F377" s="83">
        <v>800</v>
      </c>
    </row>
    <row r="378" spans="2:6" ht="12.75">
      <c r="B378" s="19" t="s">
        <v>413</v>
      </c>
      <c r="C378" s="20" t="s">
        <v>254</v>
      </c>
      <c r="D378" s="83">
        <v>1000</v>
      </c>
      <c r="E378" s="83">
        <v>1000</v>
      </c>
      <c r="F378" s="83">
        <v>1000</v>
      </c>
    </row>
    <row r="379" spans="2:6" ht="12.75">
      <c r="B379" s="38" t="s">
        <v>255</v>
      </c>
      <c r="C379" s="10" t="s">
        <v>256</v>
      </c>
      <c r="D379" s="103">
        <f>D380</f>
        <v>500</v>
      </c>
      <c r="E379" s="103">
        <f>E380</f>
        <v>500</v>
      </c>
      <c r="F379" s="103">
        <f>F380</f>
        <v>500</v>
      </c>
    </row>
    <row r="380" spans="2:6" ht="12.75">
      <c r="B380" s="19">
        <v>642001</v>
      </c>
      <c r="C380" s="20" t="s">
        <v>396</v>
      </c>
      <c r="D380" s="83">
        <v>500</v>
      </c>
      <c r="E380" s="83">
        <v>500</v>
      </c>
      <c r="F380" s="83">
        <v>500</v>
      </c>
    </row>
    <row r="381" spans="2:6" ht="12.75">
      <c r="B381" s="93"/>
      <c r="C381" s="20"/>
      <c r="D381" s="83"/>
      <c r="E381" s="83"/>
      <c r="F381" s="83"/>
    </row>
    <row r="382" spans="2:6" ht="12.75">
      <c r="B382" s="36" t="s">
        <v>257</v>
      </c>
      <c r="C382" s="37" t="s">
        <v>258</v>
      </c>
      <c r="D382" s="95">
        <f>SUM(D383:D392)</f>
        <v>37700</v>
      </c>
      <c r="E382" s="95">
        <f>SUM(E383:E392)</f>
        <v>38200</v>
      </c>
      <c r="F382" s="95">
        <f>SUM(F383:F392)</f>
        <v>38200</v>
      </c>
    </row>
    <row r="383" spans="2:6" ht="12.75">
      <c r="B383" s="15">
        <v>633000</v>
      </c>
      <c r="C383" s="9" t="s">
        <v>259</v>
      </c>
      <c r="D383" s="83">
        <v>4500</v>
      </c>
      <c r="E383" s="83">
        <v>4500</v>
      </c>
      <c r="F383" s="83">
        <v>4500</v>
      </c>
    </row>
    <row r="384" spans="2:6" ht="12.75">
      <c r="B384" s="15" t="s">
        <v>372</v>
      </c>
      <c r="C384" s="9" t="s">
        <v>373</v>
      </c>
      <c r="D384" s="83">
        <v>17280</v>
      </c>
      <c r="E384" s="83">
        <v>17280</v>
      </c>
      <c r="F384" s="83">
        <v>17280</v>
      </c>
    </row>
    <row r="385" spans="2:6" ht="12.75">
      <c r="B385" s="15">
        <v>634004</v>
      </c>
      <c r="C385" s="9" t="s">
        <v>260</v>
      </c>
      <c r="D385" s="83">
        <v>200</v>
      </c>
      <c r="E385" s="83">
        <v>200</v>
      </c>
      <c r="F385" s="83">
        <v>200</v>
      </c>
    </row>
    <row r="386" spans="2:6" ht="12.75">
      <c r="B386" s="15">
        <v>637005</v>
      </c>
      <c r="C386" s="9" t="s">
        <v>261</v>
      </c>
      <c r="D386" s="83">
        <v>1300</v>
      </c>
      <c r="E386" s="83">
        <v>1300</v>
      </c>
      <c r="F386" s="83">
        <v>1300</v>
      </c>
    </row>
    <row r="387" spans="2:6" ht="12.75">
      <c r="B387" s="15">
        <v>637014</v>
      </c>
      <c r="C387" s="9" t="s">
        <v>262</v>
      </c>
      <c r="D387" s="83">
        <v>3600</v>
      </c>
      <c r="E387" s="83">
        <v>3600</v>
      </c>
      <c r="F387" s="83">
        <v>3600</v>
      </c>
    </row>
    <row r="388" spans="2:6" ht="12.75">
      <c r="B388" s="15">
        <v>637014</v>
      </c>
      <c r="C388" s="9" t="s">
        <v>263</v>
      </c>
      <c r="D388" s="83">
        <v>2200</v>
      </c>
      <c r="E388" s="83">
        <v>2200</v>
      </c>
      <c r="F388" s="83">
        <v>2200</v>
      </c>
    </row>
    <row r="389" spans="2:6" ht="12.75">
      <c r="B389" s="15">
        <v>637014</v>
      </c>
      <c r="C389" s="9" t="s">
        <v>264</v>
      </c>
      <c r="D389" s="83">
        <v>3200</v>
      </c>
      <c r="E389" s="83">
        <v>3200</v>
      </c>
      <c r="F389" s="83">
        <v>3200</v>
      </c>
    </row>
    <row r="390" spans="2:6" ht="12.75">
      <c r="B390" s="15">
        <v>633009</v>
      </c>
      <c r="C390" s="9" t="s">
        <v>265</v>
      </c>
      <c r="D390" s="83">
        <v>100</v>
      </c>
      <c r="E390" s="83">
        <v>100</v>
      </c>
      <c r="F390" s="83">
        <v>100</v>
      </c>
    </row>
    <row r="391" spans="2:6" ht="12.75">
      <c r="B391" s="15">
        <v>642007</v>
      </c>
      <c r="C391" s="9" t="s">
        <v>266</v>
      </c>
      <c r="D391" s="83">
        <v>4500</v>
      </c>
      <c r="E391" s="83">
        <v>5000</v>
      </c>
      <c r="F391" s="83">
        <v>5000</v>
      </c>
    </row>
    <row r="392" spans="2:6" ht="12.75">
      <c r="B392" s="15">
        <v>642026</v>
      </c>
      <c r="C392" s="9" t="s">
        <v>267</v>
      </c>
      <c r="D392" s="83">
        <v>820</v>
      </c>
      <c r="E392" s="83">
        <v>820</v>
      </c>
      <c r="F392" s="83">
        <v>820</v>
      </c>
    </row>
    <row r="393" spans="2:6" ht="12.75">
      <c r="B393" s="16"/>
      <c r="C393" s="12"/>
      <c r="D393" s="83"/>
      <c r="E393" s="83"/>
      <c r="F393" s="83"/>
    </row>
    <row r="394" spans="2:7" ht="15.75">
      <c r="B394" s="13"/>
      <c r="C394" s="14" t="s">
        <v>268</v>
      </c>
      <c r="D394" s="88">
        <f>D112+D173+D178+D181+D187+D192+D195+D204+D215+D217+D223+D232+D235+D241+D255+D263+D268+D278+D283+D286+D298+D303+D313+D343+D347+D352+D356+D362</f>
        <v>4369362</v>
      </c>
      <c r="E394" s="88">
        <f>E112+E173+E178+E181+E187+E192+E195+E204+E215+E217+E223+E232+E235+E241+E255+E263+E268+E278+E283+E286+E298+E303+E313+E343+E347+E352+E356+E362</f>
        <v>4468362</v>
      </c>
      <c r="F394" s="88">
        <f>F112+F173+F178+F181+F187+F192+F195+F204+F215+F217+F223+F232+F235+F241+F255+F263+F268+F278+F283+F286+F298+F303+F313+F343+F347+F352+F356+F362</f>
        <v>4478800</v>
      </c>
      <c r="G394">
        <v>15438</v>
      </c>
    </row>
    <row r="395" spans="2:6" ht="15.75">
      <c r="B395" s="3"/>
      <c r="C395" s="3"/>
      <c r="D395" s="105"/>
      <c r="E395" s="105"/>
      <c r="F395" s="105"/>
    </row>
    <row r="396" spans="2:6" ht="18">
      <c r="B396" s="67" t="s">
        <v>269</v>
      </c>
      <c r="C396" s="44"/>
      <c r="D396" s="85"/>
      <c r="E396" s="85"/>
      <c r="F396" s="85"/>
    </row>
    <row r="397" spans="2:6" ht="15.75">
      <c r="B397" s="43" t="s">
        <v>64</v>
      </c>
      <c r="C397" s="44" t="s">
        <v>270</v>
      </c>
      <c r="D397" s="88">
        <f>SUM(D398:D401)</f>
        <v>0</v>
      </c>
      <c r="E397" s="88">
        <f>SUM(E398:E401)</f>
        <v>9460</v>
      </c>
      <c r="F397" s="88">
        <f>SUM(F398:F401)</f>
        <v>9460</v>
      </c>
    </row>
    <row r="398" spans="2:6" ht="12.75">
      <c r="B398" s="48">
        <v>711001</v>
      </c>
      <c r="C398" s="41" t="s">
        <v>271</v>
      </c>
      <c r="D398" s="83">
        <f>D400</f>
        <v>0</v>
      </c>
      <c r="E398" s="83">
        <v>0</v>
      </c>
      <c r="F398" s="83">
        <v>0</v>
      </c>
    </row>
    <row r="399" spans="2:6" ht="12.75">
      <c r="B399" s="48" t="s">
        <v>397</v>
      </c>
      <c r="C399" s="41" t="s">
        <v>398</v>
      </c>
      <c r="D399" s="83">
        <v>0</v>
      </c>
      <c r="E399" s="83">
        <v>0</v>
      </c>
      <c r="F399" s="83">
        <v>0</v>
      </c>
    </row>
    <row r="400" spans="2:6" ht="12.75">
      <c r="B400" s="48">
        <v>711001</v>
      </c>
      <c r="C400" s="41" t="s">
        <v>272</v>
      </c>
      <c r="D400" s="83">
        <f>D401</f>
        <v>0</v>
      </c>
      <c r="E400" s="83">
        <v>9460</v>
      </c>
      <c r="F400" s="83">
        <v>9460</v>
      </c>
    </row>
    <row r="401" spans="2:6" ht="12.75">
      <c r="B401" s="48">
        <v>716000</v>
      </c>
      <c r="C401" s="41" t="s">
        <v>321</v>
      </c>
      <c r="D401" s="83">
        <f>D402</f>
        <v>0</v>
      </c>
      <c r="E401" s="83">
        <f>E402</f>
        <v>0</v>
      </c>
      <c r="F401" s="83">
        <f>F402</f>
        <v>0</v>
      </c>
    </row>
    <row r="402" spans="2:6" ht="12.75">
      <c r="B402" s="48"/>
      <c r="C402" s="41"/>
      <c r="D402" s="83"/>
      <c r="E402" s="83"/>
      <c r="F402" s="83"/>
    </row>
    <row r="403" spans="2:6" ht="15.75">
      <c r="B403" s="68" t="s">
        <v>336</v>
      </c>
      <c r="C403" s="44" t="s">
        <v>270</v>
      </c>
      <c r="D403" s="82">
        <f>SUM(D404+D405)</f>
        <v>50000</v>
      </c>
      <c r="E403" s="82">
        <f>SUM(E404+E405)</f>
        <v>0</v>
      </c>
      <c r="F403" s="82">
        <f>SUM(F404+F405)</f>
        <v>0</v>
      </c>
    </row>
    <row r="404" spans="2:6" ht="12.75">
      <c r="B404" s="79">
        <v>717002</v>
      </c>
      <c r="C404" s="41" t="s">
        <v>442</v>
      </c>
      <c r="D404" s="83">
        <v>50000</v>
      </c>
      <c r="E404" s="83">
        <v>0</v>
      </c>
      <c r="F404" s="83">
        <v>0</v>
      </c>
    </row>
    <row r="405" spans="2:6" ht="12.75">
      <c r="B405" s="48">
        <v>711001</v>
      </c>
      <c r="C405" s="41" t="s">
        <v>337</v>
      </c>
      <c r="D405" s="83">
        <f>D406</f>
        <v>0</v>
      </c>
      <c r="E405" s="83">
        <f>E406</f>
        <v>0</v>
      </c>
      <c r="F405" s="83">
        <f>F406</f>
        <v>0</v>
      </c>
    </row>
    <row r="406" spans="2:6" ht="15.75">
      <c r="B406" s="69"/>
      <c r="C406" s="41"/>
      <c r="D406" s="82"/>
      <c r="E406" s="82"/>
      <c r="F406" s="82"/>
    </row>
    <row r="407" spans="2:6" ht="15.75">
      <c r="B407" s="69" t="s">
        <v>141</v>
      </c>
      <c r="C407" s="47" t="s">
        <v>142</v>
      </c>
      <c r="D407" s="98">
        <f>SUM(D408:D413)</f>
        <v>9400</v>
      </c>
      <c r="E407" s="98">
        <f>SUM(E408:E413)</f>
        <v>20387</v>
      </c>
      <c r="F407" s="98">
        <f>SUM(F408:F413)</f>
        <v>20387</v>
      </c>
    </row>
    <row r="408" spans="2:6" ht="12.75">
      <c r="B408" s="77" t="s">
        <v>355</v>
      </c>
      <c r="C408" s="74" t="s">
        <v>356</v>
      </c>
      <c r="D408" s="83">
        <v>0</v>
      </c>
      <c r="E408" s="83">
        <v>10987</v>
      </c>
      <c r="F408" s="83">
        <v>10987</v>
      </c>
    </row>
    <row r="409" spans="2:6" ht="12.75">
      <c r="B409" s="77">
        <v>713005</v>
      </c>
      <c r="C409" s="74" t="s">
        <v>399</v>
      </c>
      <c r="D409" s="83">
        <v>0</v>
      </c>
      <c r="E409" s="83">
        <v>0</v>
      </c>
      <c r="F409" s="83">
        <v>0</v>
      </c>
    </row>
    <row r="410" spans="2:6" ht="12.75">
      <c r="B410" s="41">
        <v>714001</v>
      </c>
      <c r="C410" s="49" t="s">
        <v>317</v>
      </c>
      <c r="D410" s="83">
        <v>5000</v>
      </c>
      <c r="E410" s="83">
        <v>5000</v>
      </c>
      <c r="F410" s="83">
        <v>5000</v>
      </c>
    </row>
    <row r="411" spans="2:6" ht="12.75">
      <c r="B411" s="48">
        <v>713003</v>
      </c>
      <c r="C411" s="49" t="s">
        <v>273</v>
      </c>
      <c r="D411" s="83">
        <v>4400</v>
      </c>
      <c r="E411" s="83">
        <v>4400</v>
      </c>
      <c r="F411" s="83">
        <v>4400</v>
      </c>
    </row>
    <row r="412" spans="2:6" ht="12.75">
      <c r="B412" s="48">
        <v>713005</v>
      </c>
      <c r="C412" s="49" t="s">
        <v>458</v>
      </c>
      <c r="D412" s="83">
        <f aca="true" t="shared" si="2" ref="D412:F413">D413</f>
        <v>0</v>
      </c>
      <c r="E412" s="83">
        <f t="shared" si="2"/>
        <v>0</v>
      </c>
      <c r="F412" s="83">
        <f t="shared" si="2"/>
        <v>0</v>
      </c>
    </row>
    <row r="413" spans="2:6" ht="12.75">
      <c r="B413" s="48">
        <v>713003</v>
      </c>
      <c r="C413" s="49" t="s">
        <v>459</v>
      </c>
      <c r="D413" s="83">
        <f t="shared" si="2"/>
        <v>0</v>
      </c>
      <c r="E413" s="83">
        <f t="shared" si="2"/>
        <v>0</v>
      </c>
      <c r="F413" s="83">
        <f t="shared" si="2"/>
        <v>0</v>
      </c>
    </row>
    <row r="414" spans="2:6" ht="15.75">
      <c r="B414" s="70"/>
      <c r="C414" s="71"/>
      <c r="D414" s="82"/>
      <c r="E414" s="82"/>
      <c r="F414" s="82"/>
    </row>
    <row r="415" spans="2:6" ht="15.75">
      <c r="B415" s="72" t="s">
        <v>274</v>
      </c>
      <c r="C415" s="44" t="s">
        <v>275</v>
      </c>
      <c r="D415" s="88">
        <f>SUM(D416:D419)</f>
        <v>132947</v>
      </c>
      <c r="E415" s="88">
        <f>SUM(E416:E419)</f>
        <v>147947</v>
      </c>
      <c r="F415" s="88">
        <f>SUM(F416:F419)</f>
        <v>149423</v>
      </c>
    </row>
    <row r="416" spans="2:7" ht="12.75">
      <c r="B416" s="78" t="s">
        <v>357</v>
      </c>
      <c r="C416" s="74" t="s">
        <v>358</v>
      </c>
      <c r="D416" s="83">
        <v>17947</v>
      </c>
      <c r="E416" s="83">
        <v>32947</v>
      </c>
      <c r="F416" s="83">
        <v>34423</v>
      </c>
      <c r="G416" s="83">
        <v>1476</v>
      </c>
    </row>
    <row r="417" spans="2:6" ht="12.75">
      <c r="B417" s="48">
        <v>717002</v>
      </c>
      <c r="C417" s="41" t="s">
        <v>440</v>
      </c>
      <c r="D417" s="83">
        <v>50000</v>
      </c>
      <c r="E417" s="83">
        <v>50000</v>
      </c>
      <c r="F417" s="83">
        <v>50000</v>
      </c>
    </row>
    <row r="418" spans="2:6" ht="12.75">
      <c r="B418" s="48">
        <v>717002</v>
      </c>
      <c r="C418" s="41" t="s">
        <v>441</v>
      </c>
      <c r="D418" s="83">
        <v>65000</v>
      </c>
      <c r="E418" s="83">
        <v>65000</v>
      </c>
      <c r="F418" s="83">
        <v>65000</v>
      </c>
    </row>
    <row r="419" spans="2:6" ht="12.75">
      <c r="B419" s="48" t="s">
        <v>278</v>
      </c>
      <c r="C419" s="41" t="s">
        <v>279</v>
      </c>
      <c r="D419" s="83">
        <f>D420</f>
        <v>0</v>
      </c>
      <c r="E419" s="83">
        <f>E420</f>
        <v>0</v>
      </c>
      <c r="F419" s="83">
        <f>F420</f>
        <v>0</v>
      </c>
    </row>
    <row r="420" spans="2:6" ht="15.75">
      <c r="B420" s="73"/>
      <c r="C420" s="71"/>
      <c r="D420" s="82"/>
      <c r="E420" s="82"/>
      <c r="F420" s="82"/>
    </row>
    <row r="421" spans="2:6" ht="15.75">
      <c r="B421" s="72" t="s">
        <v>280</v>
      </c>
      <c r="C421" s="44" t="s">
        <v>281</v>
      </c>
      <c r="D421" s="88">
        <f>SUM(D422:D423)</f>
        <v>0</v>
      </c>
      <c r="E421" s="88">
        <f>SUM(E422:E423)</f>
        <v>0</v>
      </c>
      <c r="F421" s="88">
        <f>SUM(F422:F423)</f>
        <v>0</v>
      </c>
    </row>
    <row r="422" spans="2:6" ht="12.75">
      <c r="B422" s="73" t="s">
        <v>339</v>
      </c>
      <c r="C422" s="41" t="s">
        <v>400</v>
      </c>
      <c r="D422" s="83"/>
      <c r="E422" s="83"/>
      <c r="F422" s="83"/>
    </row>
    <row r="423" spans="2:6" ht="12.75">
      <c r="B423" s="73" t="s">
        <v>278</v>
      </c>
      <c r="C423" s="41" t="s">
        <v>282</v>
      </c>
      <c r="D423" s="83">
        <f>D424</f>
        <v>0</v>
      </c>
      <c r="E423" s="83">
        <f>E424</f>
        <v>0</v>
      </c>
      <c r="F423" s="83">
        <f>F424</f>
        <v>0</v>
      </c>
    </row>
    <row r="424" spans="2:6" ht="15.75">
      <c r="B424" s="45"/>
      <c r="C424" s="40"/>
      <c r="D424" s="82"/>
      <c r="E424" s="82"/>
      <c r="F424" s="82"/>
    </row>
    <row r="425" spans="2:7" ht="15.75">
      <c r="B425" s="43" t="s">
        <v>166</v>
      </c>
      <c r="C425" s="44" t="s">
        <v>167</v>
      </c>
      <c r="D425" s="88">
        <f>SUM(D426:D436)</f>
        <v>1387362</v>
      </c>
      <c r="E425" s="88">
        <f>SUM(E426:E436)</f>
        <v>1388732</v>
      </c>
      <c r="F425" s="88">
        <f>SUM(F426:F436)</f>
        <v>1400332</v>
      </c>
      <c r="G425">
        <v>11600</v>
      </c>
    </row>
    <row r="426" spans="2:7" ht="12.75">
      <c r="B426" s="48" t="s">
        <v>339</v>
      </c>
      <c r="C426" s="41" t="s">
        <v>419</v>
      </c>
      <c r="D426" s="83">
        <v>95906</v>
      </c>
      <c r="E426" s="83">
        <v>95906</v>
      </c>
      <c r="F426" s="83">
        <v>93906</v>
      </c>
      <c r="G426" s="83">
        <v>-2000</v>
      </c>
    </row>
    <row r="427" spans="2:6" ht="12.75">
      <c r="B427" s="48" t="s">
        <v>339</v>
      </c>
      <c r="C427" s="41" t="s">
        <v>425</v>
      </c>
      <c r="D427" s="83">
        <v>1180976</v>
      </c>
      <c r="E427" s="83">
        <v>1180976</v>
      </c>
      <c r="F427" s="83">
        <v>1180976</v>
      </c>
    </row>
    <row r="428" spans="2:6" ht="12.75">
      <c r="B428" s="48" t="s">
        <v>339</v>
      </c>
      <c r="C428" s="41" t="s">
        <v>426</v>
      </c>
      <c r="D428" s="83">
        <v>84240</v>
      </c>
      <c r="E428" s="83">
        <v>84240</v>
      </c>
      <c r="F428" s="83">
        <v>84240</v>
      </c>
    </row>
    <row r="429" spans="2:6" ht="12.75">
      <c r="B429" s="48">
        <v>716</v>
      </c>
      <c r="C429" s="41" t="s">
        <v>460</v>
      </c>
      <c r="D429" s="83"/>
      <c r="E429" s="83">
        <v>570</v>
      </c>
      <c r="F429" s="83">
        <v>570</v>
      </c>
    </row>
    <row r="430" spans="2:7" ht="12.75">
      <c r="B430" s="48">
        <v>716</v>
      </c>
      <c r="C430" s="41" t="s">
        <v>470</v>
      </c>
      <c r="D430" s="83">
        <v>0</v>
      </c>
      <c r="E430" s="83">
        <v>0</v>
      </c>
      <c r="F430" s="83">
        <v>600</v>
      </c>
      <c r="G430" s="83">
        <v>600</v>
      </c>
    </row>
    <row r="431" spans="2:6" ht="12.75">
      <c r="B431" s="48">
        <v>716</v>
      </c>
      <c r="C431" s="41" t="s">
        <v>461</v>
      </c>
      <c r="D431" s="83"/>
      <c r="E431" s="83">
        <v>800</v>
      </c>
      <c r="F431" s="83">
        <v>800</v>
      </c>
    </row>
    <row r="432" spans="2:7" ht="12.75">
      <c r="B432" s="48">
        <v>716</v>
      </c>
      <c r="C432" s="41" t="s">
        <v>471</v>
      </c>
      <c r="D432" s="83">
        <v>0</v>
      </c>
      <c r="E432" s="83">
        <v>0</v>
      </c>
      <c r="F432" s="83">
        <v>8000</v>
      </c>
      <c r="G432" s="83">
        <v>8000</v>
      </c>
    </row>
    <row r="433" spans="2:6" ht="12.75">
      <c r="B433" s="48">
        <v>711000</v>
      </c>
      <c r="C433" s="41" t="s">
        <v>401</v>
      </c>
      <c r="D433" s="83">
        <v>15000</v>
      </c>
      <c r="E433" s="83">
        <v>15000</v>
      </c>
      <c r="F433" s="83">
        <v>15000</v>
      </c>
    </row>
    <row r="434" spans="2:6" ht="12.75">
      <c r="B434" s="48">
        <v>716000</v>
      </c>
      <c r="C434" s="41" t="s">
        <v>443</v>
      </c>
      <c r="D434" s="83">
        <v>5000</v>
      </c>
      <c r="E434" s="83">
        <v>5000</v>
      </c>
      <c r="F434" s="83">
        <v>5000</v>
      </c>
    </row>
    <row r="435" spans="2:6" ht="12.75">
      <c r="B435" s="48">
        <v>716000</v>
      </c>
      <c r="C435" s="41" t="s">
        <v>283</v>
      </c>
      <c r="D435" s="83">
        <v>6240</v>
      </c>
      <c r="E435" s="83">
        <v>6240</v>
      </c>
      <c r="F435" s="83">
        <v>6240</v>
      </c>
    </row>
    <row r="436" spans="2:7" ht="12.75">
      <c r="B436" s="48">
        <v>717003</v>
      </c>
      <c r="C436" s="41" t="s">
        <v>472</v>
      </c>
      <c r="D436" s="83">
        <v>0</v>
      </c>
      <c r="E436" s="83">
        <v>0</v>
      </c>
      <c r="F436" s="83">
        <v>5000</v>
      </c>
      <c r="G436" s="83">
        <v>5000</v>
      </c>
    </row>
    <row r="437" spans="2:6" ht="15.75">
      <c r="B437" s="48"/>
      <c r="C437" s="41"/>
      <c r="D437" s="82"/>
      <c r="E437" s="82"/>
      <c r="F437" s="82"/>
    </row>
    <row r="438" spans="2:6" ht="15.75">
      <c r="B438" s="43" t="s">
        <v>173</v>
      </c>
      <c r="C438" s="47" t="s">
        <v>174</v>
      </c>
      <c r="D438" s="100">
        <f>SUM(D439:D441)</f>
        <v>0</v>
      </c>
      <c r="E438" s="100">
        <f>SUM(E439:E441)</f>
        <v>2500</v>
      </c>
      <c r="F438" s="100">
        <f>SUM(F439:F441)</f>
        <v>2500</v>
      </c>
    </row>
    <row r="439" spans="2:6" ht="12.75">
      <c r="B439" s="54">
        <v>717000</v>
      </c>
      <c r="C439" s="49" t="s">
        <v>350</v>
      </c>
      <c r="D439" s="83">
        <f>D441</f>
        <v>0</v>
      </c>
      <c r="E439" s="83">
        <f>E441</f>
        <v>0</v>
      </c>
      <c r="F439" s="83">
        <f>F441</f>
        <v>0</v>
      </c>
    </row>
    <row r="440" spans="2:6" ht="12.75">
      <c r="B440" s="54">
        <v>717002</v>
      </c>
      <c r="C440" s="49" t="s">
        <v>451</v>
      </c>
      <c r="D440" s="83"/>
      <c r="E440" s="83">
        <v>2500</v>
      </c>
      <c r="F440" s="83">
        <v>2500</v>
      </c>
    </row>
    <row r="441" spans="2:6" ht="12.75">
      <c r="B441" s="48">
        <v>717001</v>
      </c>
      <c r="C441" s="41" t="s">
        <v>385</v>
      </c>
      <c r="D441" s="83">
        <f>D442</f>
        <v>0</v>
      </c>
      <c r="E441" s="83">
        <f>E442</f>
        <v>0</v>
      </c>
      <c r="F441" s="83">
        <f>F442</f>
        <v>0</v>
      </c>
    </row>
    <row r="442" spans="2:6" ht="15.75">
      <c r="B442" s="48"/>
      <c r="C442" s="41"/>
      <c r="D442" s="82"/>
      <c r="E442" s="82"/>
      <c r="F442" s="82"/>
    </row>
    <row r="443" spans="2:6" ht="15.75">
      <c r="B443" s="43" t="s">
        <v>187</v>
      </c>
      <c r="C443" s="47" t="s">
        <v>188</v>
      </c>
      <c r="D443" s="100">
        <f>SUM(D444:D446)</f>
        <v>284126</v>
      </c>
      <c r="E443" s="100">
        <f>SUM(E444:E446)</f>
        <v>284126</v>
      </c>
      <c r="F443" s="100">
        <f>SUM(F444:F446)</f>
        <v>284126</v>
      </c>
    </row>
    <row r="444" spans="2:6" ht="12.75">
      <c r="B444" s="54">
        <v>713005</v>
      </c>
      <c r="C444" s="49" t="s">
        <v>340</v>
      </c>
      <c r="D444" s="83">
        <v>134126</v>
      </c>
      <c r="E444" s="83">
        <v>134126</v>
      </c>
      <c r="F444" s="83">
        <v>134126</v>
      </c>
    </row>
    <row r="445" spans="2:6" ht="12.75">
      <c r="B445" s="48">
        <v>717</v>
      </c>
      <c r="C445" s="41" t="s">
        <v>462</v>
      </c>
      <c r="D445" s="83">
        <v>150000</v>
      </c>
      <c r="E445" s="83">
        <v>150000</v>
      </c>
      <c r="F445" s="83">
        <v>150000</v>
      </c>
    </row>
    <row r="446" spans="2:6" ht="12.75">
      <c r="B446" s="75"/>
      <c r="C446" s="49" t="s">
        <v>322</v>
      </c>
      <c r="D446" s="83">
        <f>D450</f>
        <v>0</v>
      </c>
      <c r="E446" s="83">
        <f>E450</f>
        <v>0</v>
      </c>
      <c r="F446" s="83">
        <f>F450</f>
        <v>0</v>
      </c>
    </row>
    <row r="447" spans="2:6" ht="12.75">
      <c r="B447" s="75"/>
      <c r="C447" s="49"/>
      <c r="D447" s="83"/>
      <c r="E447" s="83"/>
      <c r="F447" s="83"/>
    </row>
    <row r="448" spans="2:6" s="109" customFormat="1" ht="15.75">
      <c r="B448" s="43" t="s">
        <v>195</v>
      </c>
      <c r="C448" s="47" t="s">
        <v>196</v>
      </c>
      <c r="D448" s="82">
        <v>0</v>
      </c>
      <c r="E448" s="82">
        <v>0</v>
      </c>
      <c r="F448" s="82">
        <f>F449</f>
        <v>5000</v>
      </c>
    </row>
    <row r="449" spans="1:6" ht="12.75">
      <c r="A449" s="7"/>
      <c r="B449" s="54">
        <v>717002</v>
      </c>
      <c r="C449" s="49" t="s">
        <v>475</v>
      </c>
      <c r="D449" s="83">
        <v>0</v>
      </c>
      <c r="E449" s="83">
        <v>0</v>
      </c>
      <c r="F449" s="83">
        <v>5000</v>
      </c>
    </row>
    <row r="450" spans="2:6" ht="15.75">
      <c r="B450" s="46"/>
      <c r="C450" s="41"/>
      <c r="D450" s="82"/>
      <c r="E450" s="82"/>
      <c r="F450" s="82"/>
    </row>
    <row r="451" spans="2:6" ht="15.75">
      <c r="B451" s="43" t="s">
        <v>210</v>
      </c>
      <c r="C451" s="44" t="s">
        <v>284</v>
      </c>
      <c r="D451" s="88">
        <f>SUM(D452:D455)</f>
        <v>0</v>
      </c>
      <c r="E451" s="88">
        <f>SUM(E452:E455)</f>
        <v>0</v>
      </c>
      <c r="F451" s="88">
        <f>SUM(F452:F455)</f>
        <v>0</v>
      </c>
    </row>
    <row r="452" spans="2:6" ht="12.75">
      <c r="B452" s="54">
        <v>717000</v>
      </c>
      <c r="C452" s="41" t="s">
        <v>323</v>
      </c>
      <c r="D452" s="83">
        <f>D453</f>
        <v>0</v>
      </c>
      <c r="E452" s="83">
        <f>E453</f>
        <v>0</v>
      </c>
      <c r="F452" s="83">
        <f>F453</f>
        <v>0</v>
      </c>
    </row>
    <row r="453" spans="2:6" ht="12.75">
      <c r="B453" s="54">
        <v>717000</v>
      </c>
      <c r="C453" s="41" t="s">
        <v>374</v>
      </c>
      <c r="D453" s="83">
        <f>D455</f>
        <v>0</v>
      </c>
      <c r="E453" s="83">
        <f>E455</f>
        <v>0</v>
      </c>
      <c r="F453" s="83">
        <f>F455</f>
        <v>0</v>
      </c>
    </row>
    <row r="454" spans="2:6" ht="12.75">
      <c r="B454" s="54" t="s">
        <v>339</v>
      </c>
      <c r="C454" s="41" t="s">
        <v>386</v>
      </c>
      <c r="D454" s="83"/>
      <c r="E454" s="83"/>
      <c r="F454" s="83"/>
    </row>
    <row r="455" spans="2:6" ht="12.75">
      <c r="B455" s="54">
        <v>717000</v>
      </c>
      <c r="C455" s="41" t="s">
        <v>402</v>
      </c>
      <c r="D455" s="83">
        <f>D456</f>
        <v>0</v>
      </c>
      <c r="E455" s="83">
        <f>E456</f>
        <v>0</v>
      </c>
      <c r="F455" s="83">
        <f>F456</f>
        <v>0</v>
      </c>
    </row>
    <row r="456" spans="2:6" ht="15.75">
      <c r="B456" s="43"/>
      <c r="C456" s="41"/>
      <c r="D456" s="82"/>
      <c r="E456" s="82"/>
      <c r="F456" s="82"/>
    </row>
    <row r="457" spans="2:6" ht="15.75">
      <c r="B457" s="43" t="s">
        <v>214</v>
      </c>
      <c r="C457" s="47" t="s">
        <v>215</v>
      </c>
      <c r="D457" s="88">
        <f>SUM(D458:D461)</f>
        <v>0</v>
      </c>
      <c r="E457" s="88">
        <f>SUM(E458:E461)</f>
        <v>0</v>
      </c>
      <c r="F457" s="88">
        <f>SUM(F458:F461)</f>
        <v>0</v>
      </c>
    </row>
    <row r="458" spans="2:6" ht="12.75">
      <c r="B458" s="79">
        <v>717000</v>
      </c>
      <c r="C458" s="74" t="s">
        <v>360</v>
      </c>
      <c r="D458" s="83">
        <f>D459</f>
        <v>0</v>
      </c>
      <c r="E458" s="83">
        <f>E459</f>
        <v>0</v>
      </c>
      <c r="F458" s="83">
        <f>F459</f>
        <v>0</v>
      </c>
    </row>
    <row r="459" spans="2:6" ht="12.75">
      <c r="B459" s="79">
        <v>717000</v>
      </c>
      <c r="C459" s="74" t="s">
        <v>361</v>
      </c>
      <c r="D459" s="83">
        <f>D461</f>
        <v>0</v>
      </c>
      <c r="E459" s="83">
        <f>E461</f>
        <v>0</v>
      </c>
      <c r="F459" s="83">
        <f>F461</f>
        <v>0</v>
      </c>
    </row>
    <row r="460" spans="2:6" ht="12.75">
      <c r="B460" s="79" t="s">
        <v>339</v>
      </c>
      <c r="C460" s="74" t="s">
        <v>387</v>
      </c>
      <c r="D460" s="83"/>
      <c r="E460" s="83"/>
      <c r="F460" s="83"/>
    </row>
    <row r="461" spans="2:6" ht="12.75">
      <c r="B461" s="54">
        <v>717000</v>
      </c>
      <c r="C461" s="49" t="s">
        <v>324</v>
      </c>
      <c r="D461" s="83">
        <f>D462</f>
        <v>0</v>
      </c>
      <c r="E461" s="83">
        <f>E462</f>
        <v>0</v>
      </c>
      <c r="F461" s="83">
        <f>F462</f>
        <v>0</v>
      </c>
    </row>
    <row r="462" spans="2:6" ht="15.75">
      <c r="B462" s="54"/>
      <c r="C462" s="49"/>
      <c r="D462" s="82"/>
      <c r="E462" s="82"/>
      <c r="F462" s="82"/>
    </row>
    <row r="463" spans="2:6" ht="15.75">
      <c r="B463" s="48"/>
      <c r="C463" s="44" t="s">
        <v>285</v>
      </c>
      <c r="D463" s="88">
        <f>D397+D403+D407+D415+D421+D425+D438+D443+D451+D457</f>
        <v>1863835</v>
      </c>
      <c r="E463" s="88">
        <f>E397+E403+E407+E415+E421+E425+E438+E443+E451+E457</f>
        <v>1853152</v>
      </c>
      <c r="F463" s="88">
        <f>F397+F403+F407+F415+F421+F425+F438+F443+F448+F451+F457</f>
        <v>1871228</v>
      </c>
    </row>
    <row r="464" spans="2:6" ht="15.75">
      <c r="B464" s="106"/>
      <c r="C464" s="3"/>
      <c r="D464" s="89"/>
      <c r="E464" s="89"/>
      <c r="F464" s="89"/>
    </row>
    <row r="465" spans="2:6" ht="15.75">
      <c r="B465" s="51" t="s">
        <v>286</v>
      </c>
      <c r="C465" s="51"/>
      <c r="D465" s="82"/>
      <c r="E465" s="82"/>
      <c r="F465" s="82"/>
    </row>
    <row r="466" spans="2:6" ht="15.75">
      <c r="B466" s="52"/>
      <c r="C466" s="52" t="s">
        <v>287</v>
      </c>
      <c r="D466" s="88">
        <f>D89</f>
        <v>4761658</v>
      </c>
      <c r="E466" s="88">
        <f>E89</f>
        <v>4861876</v>
      </c>
      <c r="F466" s="88">
        <f>F89</f>
        <v>4870706</v>
      </c>
    </row>
    <row r="467" spans="2:6" ht="15.75">
      <c r="B467" s="52"/>
      <c r="C467" s="52" t="s">
        <v>288</v>
      </c>
      <c r="D467" s="88">
        <f>D108</f>
        <v>1210976</v>
      </c>
      <c r="E467" s="88">
        <f>E108</f>
        <v>1210976</v>
      </c>
      <c r="F467" s="88">
        <f>F108</f>
        <v>1210976</v>
      </c>
    </row>
    <row r="468" spans="2:6" ht="15.75">
      <c r="B468" s="52"/>
      <c r="C468" s="52" t="s">
        <v>289</v>
      </c>
      <c r="D468" s="88">
        <f>D394</f>
        <v>4369362</v>
      </c>
      <c r="E468" s="88">
        <f>E394</f>
        <v>4468362</v>
      </c>
      <c r="F468" s="88">
        <f>F394</f>
        <v>4478800</v>
      </c>
    </row>
    <row r="469" spans="2:6" ht="15.75">
      <c r="B469" s="52"/>
      <c r="C469" s="52" t="s">
        <v>290</v>
      </c>
      <c r="D469" s="88">
        <f>D463</f>
        <v>1863835</v>
      </c>
      <c r="E469" s="88">
        <f>E463</f>
        <v>1853152</v>
      </c>
      <c r="F469" s="88">
        <f>F463</f>
        <v>1871228</v>
      </c>
    </row>
    <row r="470" spans="2:6" ht="15.75">
      <c r="B470" s="53"/>
      <c r="C470" s="52" t="s">
        <v>291</v>
      </c>
      <c r="D470" s="88">
        <f>D466+D467-D468-D469</f>
        <v>-260563</v>
      </c>
      <c r="E470" s="88">
        <f>E466+E467-E468-E469</f>
        <v>-248662</v>
      </c>
      <c r="F470" s="88">
        <f>F466+F467-F468-F469</f>
        <v>-268346</v>
      </c>
    </row>
    <row r="471" spans="2:6" ht="15.75">
      <c r="B471" s="53"/>
      <c r="C471" s="53"/>
      <c r="D471" s="82"/>
      <c r="E471" s="82"/>
      <c r="F471" s="82"/>
    </row>
    <row r="472" spans="2:6" ht="15.75">
      <c r="B472" s="4"/>
      <c r="C472" s="5"/>
      <c r="D472" s="89"/>
      <c r="E472" s="89"/>
      <c r="F472" s="89"/>
    </row>
    <row r="473" spans="2:6" ht="15.75">
      <c r="B473" s="55" t="s">
        <v>292</v>
      </c>
      <c r="C473" s="56"/>
      <c r="D473" s="83"/>
      <c r="E473" s="83"/>
      <c r="F473" s="83"/>
    </row>
    <row r="474" spans="2:6" ht="12.75">
      <c r="B474" s="91">
        <v>451</v>
      </c>
      <c r="C474" s="56" t="s">
        <v>56</v>
      </c>
      <c r="D474" s="83"/>
      <c r="E474" s="83"/>
      <c r="F474" s="83"/>
    </row>
    <row r="475" spans="2:7" ht="12.75">
      <c r="B475" s="57">
        <v>453</v>
      </c>
      <c r="C475" s="56" t="s">
        <v>293</v>
      </c>
      <c r="D475" s="83"/>
      <c r="E475" s="83"/>
      <c r="F475" s="83">
        <v>1608</v>
      </c>
      <c r="G475">
        <v>1608</v>
      </c>
    </row>
    <row r="476" spans="2:6" ht="12.75">
      <c r="B476" s="58">
        <v>454</v>
      </c>
      <c r="C476" s="59" t="s">
        <v>294</v>
      </c>
      <c r="D476" s="83">
        <v>280000</v>
      </c>
      <c r="E476" s="83">
        <v>280000</v>
      </c>
      <c r="F476" s="83">
        <v>280000</v>
      </c>
    </row>
    <row r="477" spans="2:6" ht="12.75">
      <c r="B477" s="58"/>
      <c r="C477" s="59" t="s">
        <v>295</v>
      </c>
      <c r="D477" s="83">
        <f>D478</f>
        <v>0</v>
      </c>
      <c r="E477" s="83">
        <f>E478</f>
        <v>0</v>
      </c>
      <c r="F477" s="83">
        <f>F478</f>
        <v>0</v>
      </c>
    </row>
    <row r="478" spans="2:6" ht="12.75">
      <c r="B478" s="58">
        <v>411005</v>
      </c>
      <c r="C478" s="59" t="s">
        <v>296</v>
      </c>
      <c r="D478" s="83">
        <f>D480</f>
        <v>0</v>
      </c>
      <c r="E478" s="83">
        <f>E480</f>
        <v>0</v>
      </c>
      <c r="F478" s="83">
        <f>F480</f>
        <v>0</v>
      </c>
    </row>
    <row r="479" spans="2:6" ht="12.75">
      <c r="B479" s="58">
        <v>513001</v>
      </c>
      <c r="C479" s="59" t="s">
        <v>463</v>
      </c>
      <c r="D479" s="83"/>
      <c r="E479" s="83">
        <v>500000</v>
      </c>
      <c r="F479" s="83">
        <v>500000</v>
      </c>
    </row>
    <row r="480" spans="2:6" ht="12.75">
      <c r="B480" s="58">
        <v>513001</v>
      </c>
      <c r="C480" s="59" t="s">
        <v>297</v>
      </c>
      <c r="D480" s="83">
        <f>D481</f>
        <v>0</v>
      </c>
      <c r="E480" s="83">
        <f>E481</f>
        <v>0</v>
      </c>
      <c r="F480" s="83">
        <f>F481</f>
        <v>0</v>
      </c>
    </row>
    <row r="481" spans="2:6" ht="12.75">
      <c r="B481" s="58"/>
      <c r="C481" s="59"/>
      <c r="D481" s="83"/>
      <c r="E481" s="83"/>
      <c r="F481" s="83"/>
    </row>
    <row r="482" spans="2:6" ht="15.75">
      <c r="B482" s="56"/>
      <c r="C482" s="60" t="s">
        <v>299</v>
      </c>
      <c r="D482" s="88">
        <f>SUM(D475:D480)</f>
        <v>280000</v>
      </c>
      <c r="E482" s="88">
        <f>SUM(E475:E480)</f>
        <v>780000</v>
      </c>
      <c r="F482" s="88">
        <f>SUM(F475:F480)</f>
        <v>781608</v>
      </c>
    </row>
    <row r="483" spans="2:6" ht="15.75">
      <c r="B483" s="56"/>
      <c r="C483" s="60"/>
      <c r="D483" s="83"/>
      <c r="E483" s="83"/>
      <c r="F483" s="83"/>
    </row>
    <row r="484" spans="2:6" ht="15.75">
      <c r="B484" s="60" t="s">
        <v>300</v>
      </c>
      <c r="C484" s="56"/>
      <c r="D484" s="83"/>
      <c r="E484" s="83"/>
      <c r="F484" s="83"/>
    </row>
    <row r="485" spans="2:6" ht="12.75">
      <c r="B485" s="59">
        <v>813002</v>
      </c>
      <c r="C485" s="56" t="s">
        <v>301</v>
      </c>
      <c r="D485" s="83">
        <v>4000</v>
      </c>
      <c r="E485" s="83">
        <v>4000</v>
      </c>
      <c r="F485" s="83">
        <v>4000</v>
      </c>
    </row>
    <row r="486" spans="2:6" ht="12.75">
      <c r="B486" s="56">
        <v>821004</v>
      </c>
      <c r="C486" s="56" t="s">
        <v>464</v>
      </c>
      <c r="D486" s="83"/>
      <c r="E486" s="83">
        <v>500000</v>
      </c>
      <c r="F486" s="83">
        <v>500000</v>
      </c>
    </row>
    <row r="487" spans="2:6" ht="12.75">
      <c r="B487" s="59">
        <v>821005</v>
      </c>
      <c r="C487" s="59" t="s">
        <v>304</v>
      </c>
      <c r="D487" s="83">
        <v>8900</v>
      </c>
      <c r="E487" s="83">
        <v>8900</v>
      </c>
      <c r="F487" s="83">
        <v>8900</v>
      </c>
    </row>
    <row r="488" spans="2:6" ht="15.75">
      <c r="B488" s="56"/>
      <c r="C488" s="61" t="s">
        <v>305</v>
      </c>
      <c r="D488" s="88">
        <f>SUM(D485:D487)</f>
        <v>12900</v>
      </c>
      <c r="E488" s="88">
        <f>SUM(E485:E487)</f>
        <v>512900</v>
      </c>
      <c r="F488" s="88">
        <f>SUM(F485:F487)</f>
        <v>512900</v>
      </c>
    </row>
    <row r="489" spans="4:6" ht="15.75">
      <c r="D489" s="89"/>
      <c r="E489" s="89"/>
      <c r="F489" s="89"/>
    </row>
    <row r="490" spans="2:6" ht="15.75">
      <c r="B490" s="53"/>
      <c r="C490" s="62" t="s">
        <v>306</v>
      </c>
      <c r="D490" s="84"/>
      <c r="E490" s="84"/>
      <c r="F490" s="84"/>
    </row>
    <row r="491" spans="2:6" ht="12.75">
      <c r="B491" s="53"/>
      <c r="C491" s="63" t="s">
        <v>307</v>
      </c>
      <c r="D491" s="95">
        <f aca="true" t="shared" si="3" ref="D491:F492">D466</f>
        <v>4761658</v>
      </c>
      <c r="E491" s="95">
        <f t="shared" si="3"/>
        <v>4861876</v>
      </c>
      <c r="F491" s="95">
        <f t="shared" si="3"/>
        <v>4870706</v>
      </c>
    </row>
    <row r="492" spans="2:6" ht="12.75">
      <c r="B492" s="64"/>
      <c r="C492" s="63" t="s">
        <v>308</v>
      </c>
      <c r="D492" s="95">
        <f t="shared" si="3"/>
        <v>1210976</v>
      </c>
      <c r="E492" s="95">
        <f t="shared" si="3"/>
        <v>1210976</v>
      </c>
      <c r="F492" s="95">
        <f t="shared" si="3"/>
        <v>1210976</v>
      </c>
    </row>
    <row r="493" spans="2:6" ht="15.75">
      <c r="B493" s="52"/>
      <c r="C493" s="63" t="s">
        <v>309</v>
      </c>
      <c r="D493" s="95">
        <f>D482</f>
        <v>280000</v>
      </c>
      <c r="E493" s="95">
        <f>E482</f>
        <v>780000</v>
      </c>
      <c r="F493" s="95">
        <f>F482</f>
        <v>781608</v>
      </c>
    </row>
    <row r="494" spans="2:6" ht="15.75">
      <c r="B494" s="53"/>
      <c r="C494" s="62" t="s">
        <v>310</v>
      </c>
      <c r="D494" s="95">
        <f>SUM(D491:D493)</f>
        <v>6252634</v>
      </c>
      <c r="E494" s="95">
        <f>SUM(E491:E493)</f>
        <v>6852852</v>
      </c>
      <c r="F494" s="95">
        <f>SUM(F491:F493)</f>
        <v>6863290</v>
      </c>
    </row>
    <row r="495" spans="2:6" ht="15">
      <c r="B495" s="53"/>
      <c r="C495" s="65"/>
      <c r="D495" s="84"/>
      <c r="E495" s="84"/>
      <c r="F495" s="84"/>
    </row>
    <row r="496" spans="2:6" ht="12.75">
      <c r="B496" s="53"/>
      <c r="C496" s="63" t="s">
        <v>311</v>
      </c>
      <c r="D496" s="95">
        <f aca="true" t="shared" si="4" ref="D496:F497">D468</f>
        <v>4369362</v>
      </c>
      <c r="E496" s="95">
        <f t="shared" si="4"/>
        <v>4468362</v>
      </c>
      <c r="F496" s="95">
        <f t="shared" si="4"/>
        <v>4478800</v>
      </c>
    </row>
    <row r="497" spans="2:6" ht="12.75">
      <c r="B497" s="53"/>
      <c r="C497" s="63" t="s">
        <v>312</v>
      </c>
      <c r="D497" s="95">
        <f t="shared" si="4"/>
        <v>1863835</v>
      </c>
      <c r="E497" s="95">
        <f t="shared" si="4"/>
        <v>1853152</v>
      </c>
      <c r="F497" s="95">
        <f t="shared" si="4"/>
        <v>1871228</v>
      </c>
    </row>
    <row r="498" spans="2:6" ht="15.75">
      <c r="B498" s="52"/>
      <c r="C498" s="63" t="s">
        <v>313</v>
      </c>
      <c r="D498" s="95">
        <f>D488</f>
        <v>12900</v>
      </c>
      <c r="E498" s="95">
        <f>E488</f>
        <v>512900</v>
      </c>
      <c r="F498" s="95">
        <f>F488</f>
        <v>512900</v>
      </c>
    </row>
    <row r="499" spans="2:6" ht="15.75">
      <c r="B499" s="53"/>
      <c r="C499" s="62" t="s">
        <v>314</v>
      </c>
      <c r="D499" s="95">
        <f>SUM(D496:D498)</f>
        <v>6246097</v>
      </c>
      <c r="E499" s="95">
        <f>SUM(E496:E498)</f>
        <v>6834414</v>
      </c>
      <c r="F499" s="95">
        <f>SUM(F496:F498)</f>
        <v>6862928</v>
      </c>
    </row>
    <row r="500" spans="2:6" ht="15.75">
      <c r="B500" s="52"/>
      <c r="C500" s="66"/>
      <c r="D500" s="84"/>
      <c r="E500" s="84"/>
      <c r="F500" s="84"/>
    </row>
    <row r="501" spans="2:6" ht="15.75">
      <c r="B501" s="53"/>
      <c r="C501" s="62" t="s">
        <v>315</v>
      </c>
      <c r="D501" s="88">
        <f>D494-D499</f>
        <v>6537</v>
      </c>
      <c r="E501" s="88">
        <f>E494-E499</f>
        <v>18438</v>
      </c>
      <c r="F501" s="88">
        <f>F494-F499</f>
        <v>362</v>
      </c>
    </row>
    <row r="502" spans="2:3" ht="12.75">
      <c r="B502" s="4"/>
      <c r="C502" s="6"/>
    </row>
    <row r="503" ht="12.75">
      <c r="C503" s="7" t="s">
        <v>476</v>
      </c>
    </row>
    <row r="507" ht="12.75">
      <c r="E507" s="86" t="s">
        <v>456</v>
      </c>
    </row>
    <row r="508" ht="12.75">
      <c r="E508" s="86" t="s">
        <v>465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10"/>
  <sheetViews>
    <sheetView tabSelected="1" zoomScalePageLayoutView="0" workbookViewId="0" topLeftCell="A489">
      <selection activeCell="M503" sqref="M503"/>
    </sheetView>
  </sheetViews>
  <sheetFormatPr defaultColWidth="9.140625" defaultRowHeight="12.75"/>
  <cols>
    <col min="1" max="1" width="5.57421875" style="0" customWidth="1"/>
    <col min="3" max="3" width="62.00390625" style="0" customWidth="1"/>
    <col min="4" max="4" width="12.8515625" style="0" bestFit="1" customWidth="1"/>
    <col min="5" max="5" width="15.57421875" style="0" bestFit="1" customWidth="1"/>
    <col min="6" max="6" width="13.57421875" style="0" bestFit="1" customWidth="1"/>
    <col min="7" max="7" width="10.28125" style="0" bestFit="1" customWidth="1"/>
  </cols>
  <sheetData>
    <row r="1" ht="12.75">
      <c r="H1" s="2"/>
    </row>
    <row r="2" ht="12.75">
      <c r="H2" s="2"/>
    </row>
    <row r="3" ht="12.75">
      <c r="H3" s="2"/>
    </row>
    <row r="4" ht="12.75">
      <c r="H4" s="2"/>
    </row>
    <row r="5" ht="12.75">
      <c r="H5" s="2"/>
    </row>
    <row r="6" ht="12.75">
      <c r="H6" s="2"/>
    </row>
    <row r="7" ht="12.75">
      <c r="H7" s="2"/>
    </row>
    <row r="8" ht="12.75">
      <c r="H8" s="2"/>
    </row>
    <row r="9" spans="2:8" ht="20.25">
      <c r="B9" s="111" t="s">
        <v>484</v>
      </c>
      <c r="H9" s="2"/>
    </row>
    <row r="10" spans="2:8" ht="20.25">
      <c r="B10" s="111"/>
      <c r="H10" s="2"/>
    </row>
    <row r="11" spans="2:8" ht="18">
      <c r="B11" s="8" t="s">
        <v>0</v>
      </c>
      <c r="C11" s="9"/>
      <c r="D11" s="90" t="s">
        <v>375</v>
      </c>
      <c r="E11" s="90" t="s">
        <v>444</v>
      </c>
      <c r="F11" s="90" t="s">
        <v>473</v>
      </c>
      <c r="G11" s="90" t="s">
        <v>477</v>
      </c>
      <c r="H11" s="118"/>
    </row>
    <row r="12" spans="2:8" ht="12.75">
      <c r="B12" s="12"/>
      <c r="C12" s="12"/>
      <c r="D12" s="80"/>
      <c r="E12" s="80"/>
      <c r="F12" s="80"/>
      <c r="G12" s="80"/>
      <c r="H12" s="2"/>
    </row>
    <row r="13" spans="2:8" ht="15.75">
      <c r="B13" s="13">
        <v>110</v>
      </c>
      <c r="C13" s="14" t="s">
        <v>1</v>
      </c>
      <c r="D13" s="82">
        <f>D14</f>
        <v>2755000</v>
      </c>
      <c r="E13" s="82">
        <f>E14</f>
        <v>2755000</v>
      </c>
      <c r="F13" s="82">
        <f>F14</f>
        <v>2755000</v>
      </c>
      <c r="G13" s="82">
        <f>G14</f>
        <v>2755000</v>
      </c>
      <c r="H13" s="2"/>
    </row>
    <row r="14" spans="2:8" ht="12.75">
      <c r="B14" s="15">
        <v>111</v>
      </c>
      <c r="C14" s="12" t="s">
        <v>2</v>
      </c>
      <c r="D14" s="83">
        <v>2755000</v>
      </c>
      <c r="E14" s="83">
        <v>2755000</v>
      </c>
      <c r="F14" s="83">
        <v>2755000</v>
      </c>
      <c r="G14" s="83">
        <v>2755000</v>
      </c>
      <c r="H14" s="119"/>
    </row>
    <row r="15" spans="2:8" ht="12.75">
      <c r="B15" s="16"/>
      <c r="C15" s="12"/>
      <c r="D15" s="83"/>
      <c r="E15" s="83"/>
      <c r="F15" s="83"/>
      <c r="G15" s="83"/>
      <c r="H15" s="2"/>
    </row>
    <row r="16" spans="2:8" ht="15.75">
      <c r="B16" s="13">
        <v>120</v>
      </c>
      <c r="C16" s="14" t="s">
        <v>3</v>
      </c>
      <c r="D16" s="82">
        <f>D17</f>
        <v>420000</v>
      </c>
      <c r="E16" s="82">
        <f>E17</f>
        <v>420000</v>
      </c>
      <c r="F16" s="82">
        <f>F17</f>
        <v>420000</v>
      </c>
      <c r="G16" s="82">
        <f>G17</f>
        <v>420000</v>
      </c>
      <c r="H16" s="2"/>
    </row>
    <row r="17" spans="2:8" ht="12.75">
      <c r="B17" s="16">
        <v>121</v>
      </c>
      <c r="C17" s="12" t="s">
        <v>4</v>
      </c>
      <c r="D17" s="83">
        <v>420000</v>
      </c>
      <c r="E17" s="83">
        <v>420000</v>
      </c>
      <c r="F17" s="83">
        <v>420000</v>
      </c>
      <c r="G17" s="83">
        <v>420000</v>
      </c>
      <c r="H17" s="2"/>
    </row>
    <row r="18" spans="2:8" ht="12.75">
      <c r="B18" s="16"/>
      <c r="C18" s="12"/>
      <c r="D18" s="83"/>
      <c r="E18" s="83"/>
      <c r="F18" s="83"/>
      <c r="G18" s="83"/>
      <c r="H18" s="2"/>
    </row>
    <row r="19" spans="2:8" ht="15.75">
      <c r="B19" s="13">
        <v>133</v>
      </c>
      <c r="C19" s="14" t="s">
        <v>5</v>
      </c>
      <c r="D19" s="82">
        <f>SUM(D20:D27)</f>
        <v>249900</v>
      </c>
      <c r="E19" s="82">
        <f>SUM(E20:E27)</f>
        <v>249900</v>
      </c>
      <c r="F19" s="82">
        <f>SUM(F20:F27)</f>
        <v>249900</v>
      </c>
      <c r="G19" s="82">
        <f>SUM(G20:G27)</f>
        <v>249900</v>
      </c>
      <c r="H19" s="2"/>
    </row>
    <row r="20" spans="2:8" ht="12.75">
      <c r="B20" s="15">
        <v>133001</v>
      </c>
      <c r="C20" s="9" t="s">
        <v>6</v>
      </c>
      <c r="D20" s="83">
        <v>4900</v>
      </c>
      <c r="E20" s="83">
        <v>4900</v>
      </c>
      <c r="F20" s="83">
        <v>4900</v>
      </c>
      <c r="G20" s="83">
        <v>4900</v>
      </c>
      <c r="H20" s="2"/>
    </row>
    <row r="21" spans="2:8" ht="12.75">
      <c r="B21" s="15">
        <v>133003</v>
      </c>
      <c r="C21" s="9" t="s">
        <v>7</v>
      </c>
      <c r="D21" s="83">
        <v>150</v>
      </c>
      <c r="E21" s="83">
        <v>150</v>
      </c>
      <c r="F21" s="83">
        <v>150</v>
      </c>
      <c r="G21" s="83">
        <v>150</v>
      </c>
      <c r="H21" s="2"/>
    </row>
    <row r="22" spans="2:8" ht="12.75">
      <c r="B22" s="15">
        <v>133004</v>
      </c>
      <c r="C22" s="9" t="s">
        <v>8</v>
      </c>
      <c r="D22" s="83">
        <v>350</v>
      </c>
      <c r="E22" s="83">
        <v>350</v>
      </c>
      <c r="F22" s="83">
        <v>350</v>
      </c>
      <c r="G22" s="83">
        <v>350</v>
      </c>
      <c r="H22" s="2"/>
    </row>
    <row r="23" spans="2:8" ht="12.75">
      <c r="B23" s="16">
        <v>133005</v>
      </c>
      <c r="C23" s="12" t="s">
        <v>9</v>
      </c>
      <c r="D23" s="83">
        <v>1400</v>
      </c>
      <c r="E23" s="83">
        <v>1400</v>
      </c>
      <c r="F23" s="83">
        <v>1400</v>
      </c>
      <c r="G23" s="83">
        <v>1400</v>
      </c>
      <c r="H23" s="2"/>
    </row>
    <row r="24" spans="2:8" ht="12.75">
      <c r="B24" s="16">
        <v>133006</v>
      </c>
      <c r="C24" s="12" t="s">
        <v>10</v>
      </c>
      <c r="D24" s="83">
        <v>1600</v>
      </c>
      <c r="E24" s="83">
        <v>1600</v>
      </c>
      <c r="F24" s="83">
        <v>1600</v>
      </c>
      <c r="G24" s="83">
        <v>1600</v>
      </c>
      <c r="H24" s="2"/>
    </row>
    <row r="25" spans="2:8" ht="12.75">
      <c r="B25" s="15">
        <v>133012</v>
      </c>
      <c r="C25" s="9" t="s">
        <v>11</v>
      </c>
      <c r="D25" s="83">
        <v>9500</v>
      </c>
      <c r="E25" s="83">
        <v>9500</v>
      </c>
      <c r="F25" s="83">
        <v>9500</v>
      </c>
      <c r="G25" s="83">
        <v>9500</v>
      </c>
      <c r="H25" s="2"/>
    </row>
    <row r="26" spans="2:8" ht="12.75">
      <c r="B26" s="15">
        <v>133013</v>
      </c>
      <c r="C26" s="9" t="s">
        <v>428</v>
      </c>
      <c r="D26" s="83">
        <v>90000</v>
      </c>
      <c r="E26" s="83">
        <v>90000</v>
      </c>
      <c r="F26" s="83">
        <v>90000</v>
      </c>
      <c r="G26" s="83">
        <v>90000</v>
      </c>
      <c r="H26" s="2"/>
    </row>
    <row r="27" spans="2:8" ht="12.75">
      <c r="B27" s="15">
        <v>133013</v>
      </c>
      <c r="C27" s="9" t="s">
        <v>427</v>
      </c>
      <c r="D27" s="83">
        <v>142000</v>
      </c>
      <c r="E27" s="83">
        <v>142000</v>
      </c>
      <c r="F27" s="83">
        <v>142000</v>
      </c>
      <c r="G27" s="83">
        <v>142000</v>
      </c>
      <c r="H27" s="2"/>
    </row>
    <row r="28" spans="2:8" ht="12.75">
      <c r="B28" s="16"/>
      <c r="C28" s="12"/>
      <c r="D28" s="83"/>
      <c r="E28" s="83"/>
      <c r="F28" s="83"/>
      <c r="G28" s="83"/>
      <c r="H28" s="2"/>
    </row>
    <row r="29" spans="2:8" ht="15.75">
      <c r="B29" s="13">
        <v>210</v>
      </c>
      <c r="C29" s="14" t="s">
        <v>12</v>
      </c>
      <c r="D29" s="88">
        <f>SUM(D30+D31+D32+D33+D34+D35)</f>
        <v>113500</v>
      </c>
      <c r="E29" s="88">
        <f>SUM(E30+E31+E32+E33+E34+E35)</f>
        <v>113500</v>
      </c>
      <c r="F29" s="88">
        <f>SUM(F30+F31+F32+F33+F34+F35)</f>
        <v>113500</v>
      </c>
      <c r="G29" s="88">
        <f>SUM(G30+G31+G32+G33+G34+G35)</f>
        <v>113500</v>
      </c>
      <c r="H29" s="2"/>
    </row>
    <row r="30" spans="2:8" ht="12.75">
      <c r="B30" s="16">
        <v>212002</v>
      </c>
      <c r="C30" s="12" t="s">
        <v>13</v>
      </c>
      <c r="D30" s="83">
        <v>1500</v>
      </c>
      <c r="E30" s="83">
        <v>1500</v>
      </c>
      <c r="F30" s="83">
        <v>1500</v>
      </c>
      <c r="G30" s="83">
        <v>1500</v>
      </c>
      <c r="H30" s="2"/>
    </row>
    <row r="31" spans="2:8" ht="12.75">
      <c r="B31" s="16">
        <v>212003</v>
      </c>
      <c r="C31" s="12" t="s">
        <v>14</v>
      </c>
      <c r="D31" s="83">
        <v>17500</v>
      </c>
      <c r="E31" s="83">
        <v>17500</v>
      </c>
      <c r="F31" s="83">
        <v>17500</v>
      </c>
      <c r="G31" s="83">
        <v>17500</v>
      </c>
      <c r="H31" s="2"/>
    </row>
    <row r="32" spans="2:8" ht="12.75">
      <c r="B32" s="16">
        <v>212003</v>
      </c>
      <c r="C32" s="12" t="s">
        <v>15</v>
      </c>
      <c r="D32" s="83">
        <v>12000</v>
      </c>
      <c r="E32" s="83">
        <v>12000</v>
      </c>
      <c r="F32" s="83">
        <v>12000</v>
      </c>
      <c r="G32" s="83">
        <v>12000</v>
      </c>
      <c r="H32" s="2"/>
    </row>
    <row r="33" spans="2:8" ht="12.75">
      <c r="B33" s="16">
        <v>212003</v>
      </c>
      <c r="C33" s="12" t="s">
        <v>16</v>
      </c>
      <c r="D33" s="83">
        <v>49500</v>
      </c>
      <c r="E33" s="83">
        <v>49500</v>
      </c>
      <c r="F33" s="83">
        <v>49500</v>
      </c>
      <c r="G33" s="83">
        <v>49500</v>
      </c>
      <c r="H33" s="2"/>
    </row>
    <row r="34" spans="2:8" ht="12.75">
      <c r="B34" s="16">
        <v>212003</v>
      </c>
      <c r="C34" s="12" t="s">
        <v>17</v>
      </c>
      <c r="D34" s="83">
        <v>33000</v>
      </c>
      <c r="E34" s="83">
        <v>33000</v>
      </c>
      <c r="F34" s="83">
        <v>33000</v>
      </c>
      <c r="G34" s="83">
        <v>33000</v>
      </c>
      <c r="H34" s="2"/>
    </row>
    <row r="35" spans="2:8" ht="12.75">
      <c r="B35" s="107" t="s">
        <v>329</v>
      </c>
      <c r="C35" s="87" t="s">
        <v>429</v>
      </c>
      <c r="D35" s="97">
        <f>SUM(D36:D38)</f>
        <v>0</v>
      </c>
      <c r="E35" s="97">
        <f>SUM(E36:E38)</f>
        <v>0</v>
      </c>
      <c r="F35" s="97">
        <f>SUM(F36:F38)</f>
        <v>0</v>
      </c>
      <c r="G35" s="97">
        <f>SUM(G36:G38)</f>
        <v>0</v>
      </c>
      <c r="H35" s="2"/>
    </row>
    <row r="36" spans="2:8" ht="12.75" hidden="1">
      <c r="B36" s="16" t="s">
        <v>329</v>
      </c>
      <c r="C36" s="12" t="s">
        <v>18</v>
      </c>
      <c r="D36" s="83">
        <f aca="true" t="shared" si="0" ref="D36:G38">D37</f>
        <v>0</v>
      </c>
      <c r="E36" s="83">
        <f t="shared" si="0"/>
        <v>0</v>
      </c>
      <c r="F36" s="83">
        <f t="shared" si="0"/>
        <v>0</v>
      </c>
      <c r="G36" s="83">
        <f t="shared" si="0"/>
        <v>0</v>
      </c>
      <c r="H36" s="2"/>
    </row>
    <row r="37" spans="2:8" ht="12.75" hidden="1">
      <c r="B37" s="16" t="s">
        <v>329</v>
      </c>
      <c r="C37" s="12" t="s">
        <v>19</v>
      </c>
      <c r="D37" s="83">
        <f t="shared" si="0"/>
        <v>0</v>
      </c>
      <c r="E37" s="83">
        <f t="shared" si="0"/>
        <v>0</v>
      </c>
      <c r="F37" s="83">
        <f t="shared" si="0"/>
        <v>0</v>
      </c>
      <c r="G37" s="83">
        <f t="shared" si="0"/>
        <v>0</v>
      </c>
      <c r="H37" s="2"/>
    </row>
    <row r="38" spans="2:8" ht="12.75" hidden="1">
      <c r="B38" s="16" t="s">
        <v>329</v>
      </c>
      <c r="C38" s="12" t="s">
        <v>20</v>
      </c>
      <c r="D38" s="83">
        <f t="shared" si="0"/>
        <v>0</v>
      </c>
      <c r="E38" s="83">
        <f t="shared" si="0"/>
        <v>0</v>
      </c>
      <c r="F38" s="83">
        <f t="shared" si="0"/>
        <v>0</v>
      </c>
      <c r="G38" s="83">
        <f t="shared" si="0"/>
        <v>0</v>
      </c>
      <c r="H38" s="2"/>
    </row>
    <row r="39" spans="2:8" ht="12.75">
      <c r="B39" s="16"/>
      <c r="C39" s="12"/>
      <c r="D39" s="83"/>
      <c r="E39" s="83"/>
      <c r="F39" s="83"/>
      <c r="G39" s="83"/>
      <c r="H39" s="2"/>
    </row>
    <row r="40" spans="2:8" ht="15.75">
      <c r="B40" s="13">
        <v>220</v>
      </c>
      <c r="C40" s="14" t="s">
        <v>21</v>
      </c>
      <c r="D40" s="82">
        <f>SUM(D41:D48)</f>
        <v>89200</v>
      </c>
      <c r="E40" s="82">
        <f>SUM(E41:E48)</f>
        <v>89200</v>
      </c>
      <c r="F40" s="82">
        <f>SUM(F41:F48)</f>
        <v>89200</v>
      </c>
      <c r="G40" s="82">
        <f>SUM(G41:G48)</f>
        <v>89200</v>
      </c>
      <c r="H40" s="2"/>
    </row>
    <row r="41" spans="2:8" ht="12.75">
      <c r="B41" s="16">
        <v>221004</v>
      </c>
      <c r="C41" s="12" t="s">
        <v>22</v>
      </c>
      <c r="D41" s="83">
        <v>45500</v>
      </c>
      <c r="E41" s="83">
        <v>45500</v>
      </c>
      <c r="F41" s="83">
        <v>45500</v>
      </c>
      <c r="G41" s="83">
        <v>45500</v>
      </c>
      <c r="H41" s="2"/>
    </row>
    <row r="42" spans="2:8" ht="12.75">
      <c r="B42" s="16">
        <v>222003</v>
      </c>
      <c r="C42" s="11" t="s">
        <v>376</v>
      </c>
      <c r="D42" s="83">
        <v>7500</v>
      </c>
      <c r="E42" s="83">
        <v>7500</v>
      </c>
      <c r="F42" s="83">
        <v>7500</v>
      </c>
      <c r="G42" s="83">
        <v>7500</v>
      </c>
      <c r="H42" s="2"/>
    </row>
    <row r="43" spans="2:8" ht="12.75">
      <c r="B43" s="16">
        <v>223001</v>
      </c>
      <c r="C43" s="12" t="s">
        <v>23</v>
      </c>
      <c r="D43" s="83">
        <v>3700</v>
      </c>
      <c r="E43" s="83">
        <v>3700</v>
      </c>
      <c r="F43" s="83">
        <v>3700</v>
      </c>
      <c r="G43" s="83">
        <v>3700</v>
      </c>
      <c r="H43" s="2"/>
    </row>
    <row r="44" spans="2:8" ht="12.75">
      <c r="B44" s="16">
        <v>223001</v>
      </c>
      <c r="C44" s="12" t="s">
        <v>24</v>
      </c>
      <c r="D44" s="83">
        <v>12000</v>
      </c>
      <c r="E44" s="83">
        <v>12000</v>
      </c>
      <c r="F44" s="83">
        <v>12000</v>
      </c>
      <c r="G44" s="83">
        <v>12000</v>
      </c>
      <c r="H44" s="2"/>
    </row>
    <row r="45" spans="2:8" ht="12.75">
      <c r="B45" s="16"/>
      <c r="C45" s="12" t="s">
        <v>25</v>
      </c>
      <c r="D45" s="83">
        <v>0</v>
      </c>
      <c r="E45" s="83">
        <v>0</v>
      </c>
      <c r="F45" s="83">
        <v>0</v>
      </c>
      <c r="G45" s="83">
        <v>0</v>
      </c>
      <c r="H45" s="2"/>
    </row>
    <row r="46" spans="2:8" ht="12.75">
      <c r="B46" s="16"/>
      <c r="C46" s="12" t="s">
        <v>26</v>
      </c>
      <c r="D46" s="83">
        <v>0</v>
      </c>
      <c r="E46" s="83">
        <v>0</v>
      </c>
      <c r="F46" s="83">
        <v>0</v>
      </c>
      <c r="G46" s="83">
        <v>0</v>
      </c>
      <c r="H46" s="2"/>
    </row>
    <row r="47" spans="2:8" ht="12.75">
      <c r="B47" s="16">
        <v>223002</v>
      </c>
      <c r="C47" s="12" t="s">
        <v>27</v>
      </c>
      <c r="D47" s="83">
        <v>17500</v>
      </c>
      <c r="E47" s="83">
        <v>17500</v>
      </c>
      <c r="F47" s="83">
        <v>17500</v>
      </c>
      <c r="G47" s="83">
        <v>17500</v>
      </c>
      <c r="H47" s="2"/>
    </row>
    <row r="48" spans="2:8" ht="12.75">
      <c r="B48" s="16">
        <v>229005</v>
      </c>
      <c r="C48" s="12" t="s">
        <v>28</v>
      </c>
      <c r="D48" s="83">
        <v>3000</v>
      </c>
      <c r="E48" s="83">
        <v>3000</v>
      </c>
      <c r="F48" s="83">
        <v>3000</v>
      </c>
      <c r="G48" s="83">
        <v>3000</v>
      </c>
      <c r="H48" s="2"/>
    </row>
    <row r="49" spans="2:8" ht="12.75">
      <c r="B49" s="93"/>
      <c r="C49" s="11"/>
      <c r="D49" s="83"/>
      <c r="E49" s="83"/>
      <c r="F49" s="83"/>
      <c r="G49" s="83"/>
      <c r="H49" s="2"/>
    </row>
    <row r="50" spans="2:8" ht="15.75">
      <c r="B50" s="13">
        <v>240</v>
      </c>
      <c r="C50" s="14" t="s">
        <v>29</v>
      </c>
      <c r="D50" s="88">
        <f>D52</f>
        <v>3000</v>
      </c>
      <c r="E50" s="88">
        <f>SUM(E51:E52)</f>
        <v>3000</v>
      </c>
      <c r="F50" s="88">
        <f>SUM(F51:F52)</f>
        <v>3000</v>
      </c>
      <c r="G50" s="88">
        <f>SUM(G51:G52)</f>
        <v>3000</v>
      </c>
      <c r="H50" s="2"/>
    </row>
    <row r="51" spans="2:8" ht="12.75">
      <c r="B51" s="15">
        <v>242</v>
      </c>
      <c r="C51" s="9" t="s">
        <v>445</v>
      </c>
      <c r="D51" s="101"/>
      <c r="E51" s="101">
        <v>3000</v>
      </c>
      <c r="F51" s="101">
        <v>3000</v>
      </c>
      <c r="G51" s="101">
        <v>3000</v>
      </c>
      <c r="H51" s="2"/>
    </row>
    <row r="52" spans="2:8" ht="12.75">
      <c r="B52" s="16">
        <v>243</v>
      </c>
      <c r="C52" s="12" t="s">
        <v>30</v>
      </c>
      <c r="D52" s="83">
        <v>3000</v>
      </c>
      <c r="E52" s="83">
        <v>0</v>
      </c>
      <c r="F52" s="83">
        <v>0</v>
      </c>
      <c r="G52" s="83">
        <v>0</v>
      </c>
      <c r="H52" s="2"/>
    </row>
    <row r="53" spans="2:8" ht="12.75">
      <c r="B53" s="93"/>
      <c r="C53" s="11"/>
      <c r="D53" s="84"/>
      <c r="E53" s="84"/>
      <c r="F53" s="84"/>
      <c r="G53" s="84"/>
      <c r="H53" s="2"/>
    </row>
    <row r="54" spans="2:8" ht="15.75">
      <c r="B54" s="13">
        <v>290</v>
      </c>
      <c r="C54" s="14" t="s">
        <v>31</v>
      </c>
      <c r="D54" s="88">
        <f>SUM(D56:D58)</f>
        <v>25500</v>
      </c>
      <c r="E54" s="88">
        <f>SUM(E56:E58)</f>
        <v>125500</v>
      </c>
      <c r="F54" s="88">
        <f>SUM(F56:F58)</f>
        <v>125500</v>
      </c>
      <c r="G54" s="88">
        <f>SUM(G56:G58)</f>
        <v>125500</v>
      </c>
      <c r="H54" s="2"/>
    </row>
    <row r="55" spans="2:8" ht="12.75">
      <c r="B55" s="15">
        <v>292006</v>
      </c>
      <c r="C55" s="9" t="s">
        <v>388</v>
      </c>
      <c r="D55" s="101"/>
      <c r="E55" s="101"/>
      <c r="F55" s="101"/>
      <c r="G55" s="101"/>
      <c r="H55" s="2"/>
    </row>
    <row r="56" spans="2:8" ht="12.75">
      <c r="B56" s="16">
        <v>292008</v>
      </c>
      <c r="C56" s="12" t="s">
        <v>32</v>
      </c>
      <c r="D56" s="83">
        <v>25000</v>
      </c>
      <c r="E56" s="83">
        <v>25000</v>
      </c>
      <c r="F56" s="83">
        <v>25000</v>
      </c>
      <c r="G56" s="83">
        <v>25000</v>
      </c>
      <c r="H56" s="2"/>
    </row>
    <row r="57" spans="2:8" ht="12.75">
      <c r="B57" s="16">
        <v>292012</v>
      </c>
      <c r="C57" s="12" t="s">
        <v>33</v>
      </c>
      <c r="D57" s="83">
        <v>0</v>
      </c>
      <c r="E57" s="83">
        <v>0</v>
      </c>
      <c r="F57" s="83">
        <v>0</v>
      </c>
      <c r="G57" s="83">
        <v>0</v>
      </c>
      <c r="H57" s="2"/>
    </row>
    <row r="58" spans="2:8" ht="12.75">
      <c r="B58" s="16">
        <v>292027</v>
      </c>
      <c r="C58" s="12" t="s">
        <v>31</v>
      </c>
      <c r="D58" s="83">
        <v>500</v>
      </c>
      <c r="E58" s="83">
        <v>100500</v>
      </c>
      <c r="F58" s="83">
        <v>100500</v>
      </c>
      <c r="G58" s="83">
        <v>100500</v>
      </c>
      <c r="H58" s="2"/>
    </row>
    <row r="59" spans="2:8" ht="12.75">
      <c r="B59" s="16"/>
      <c r="C59" s="12"/>
      <c r="D59" s="83"/>
      <c r="E59" s="83"/>
      <c r="F59" s="83"/>
      <c r="G59" s="83"/>
      <c r="H59" s="2"/>
    </row>
    <row r="60" spans="2:8" ht="15.75">
      <c r="B60" s="13">
        <v>300</v>
      </c>
      <c r="C60" s="14" t="s">
        <v>34</v>
      </c>
      <c r="D60" s="88">
        <f>SUM(D62:D87)</f>
        <v>1105558</v>
      </c>
      <c r="E60" s="88">
        <f>SUM(E62:E87)</f>
        <v>1105776</v>
      </c>
      <c r="F60" s="88">
        <f>SUM(F62:F87)</f>
        <v>1114606</v>
      </c>
      <c r="G60" s="88">
        <f>SUM(G62:G87)</f>
        <v>1114606</v>
      </c>
      <c r="H60" s="2"/>
    </row>
    <row r="61" spans="2:8" ht="12.75">
      <c r="B61" s="36" t="s">
        <v>421</v>
      </c>
      <c r="C61" s="37" t="s">
        <v>422</v>
      </c>
      <c r="D61" s="95">
        <f>SUM(D62:D87)</f>
        <v>1105558</v>
      </c>
      <c r="E61" s="95">
        <f>SUM(E62:E87)</f>
        <v>1105776</v>
      </c>
      <c r="F61" s="95">
        <f>SUM(F62:F87)</f>
        <v>1114606</v>
      </c>
      <c r="G61" s="95">
        <f>SUM(G62:G87)</f>
        <v>1114606</v>
      </c>
      <c r="H61" s="2"/>
    </row>
    <row r="62" spans="2:8" ht="12.75" hidden="1">
      <c r="B62" s="15">
        <v>312001</v>
      </c>
      <c r="C62" s="9" t="s">
        <v>35</v>
      </c>
      <c r="D62" s="83">
        <v>400</v>
      </c>
      <c r="E62" s="83">
        <v>400</v>
      </c>
      <c r="F62" s="83">
        <v>400</v>
      </c>
      <c r="G62" s="83">
        <v>400</v>
      </c>
      <c r="H62" s="2"/>
    </row>
    <row r="63" spans="2:8" ht="12.75" hidden="1">
      <c r="B63" s="15">
        <v>312001</v>
      </c>
      <c r="C63" s="9" t="s">
        <v>36</v>
      </c>
      <c r="D63" s="83">
        <v>10500</v>
      </c>
      <c r="E63" s="83">
        <v>10318</v>
      </c>
      <c r="F63" s="83">
        <v>10318</v>
      </c>
      <c r="G63" s="83">
        <v>10318</v>
      </c>
      <c r="H63" s="2"/>
    </row>
    <row r="64" spans="2:8" ht="12.75" hidden="1">
      <c r="B64" s="15">
        <v>312001</v>
      </c>
      <c r="C64" s="9" t="s">
        <v>37</v>
      </c>
      <c r="D64" s="83">
        <v>420</v>
      </c>
      <c r="E64" s="83">
        <v>420</v>
      </c>
      <c r="F64" s="83">
        <v>420</v>
      </c>
      <c r="G64" s="83">
        <v>420</v>
      </c>
      <c r="H64" s="2"/>
    </row>
    <row r="65" spans="2:8" ht="12.75" hidden="1">
      <c r="B65" s="15">
        <v>312001</v>
      </c>
      <c r="C65" s="9" t="s">
        <v>38</v>
      </c>
      <c r="D65" s="83">
        <v>7000</v>
      </c>
      <c r="E65" s="83">
        <v>7000</v>
      </c>
      <c r="F65" s="83">
        <v>7000</v>
      </c>
      <c r="G65" s="83">
        <v>7000</v>
      </c>
      <c r="H65" s="2"/>
    </row>
    <row r="66" spans="2:8" ht="12.75" hidden="1">
      <c r="B66" s="15">
        <v>312001</v>
      </c>
      <c r="C66" s="9" t="s">
        <v>366</v>
      </c>
      <c r="D66" s="83">
        <v>26496</v>
      </c>
      <c r="E66" s="83">
        <v>26496</v>
      </c>
      <c r="F66" s="83">
        <v>26496</v>
      </c>
      <c r="G66" s="83">
        <v>26496</v>
      </c>
      <c r="H66" s="2"/>
    </row>
    <row r="67" spans="2:8" ht="12.75" hidden="1">
      <c r="B67" s="15">
        <v>312001</v>
      </c>
      <c r="C67" s="9" t="s">
        <v>367</v>
      </c>
      <c r="D67" s="83">
        <v>17280</v>
      </c>
      <c r="E67" s="83">
        <v>17280</v>
      </c>
      <c r="F67" s="83">
        <v>17280</v>
      </c>
      <c r="G67" s="83">
        <v>17280</v>
      </c>
      <c r="H67" s="2"/>
    </row>
    <row r="68" spans="2:8" ht="12.75" hidden="1">
      <c r="B68" s="15">
        <v>312001</v>
      </c>
      <c r="C68" s="9" t="s">
        <v>39</v>
      </c>
      <c r="D68" s="83">
        <v>5000</v>
      </c>
      <c r="E68" s="83">
        <v>5000</v>
      </c>
      <c r="F68" s="83">
        <v>5000</v>
      </c>
      <c r="G68" s="83">
        <v>5000</v>
      </c>
      <c r="H68" s="2"/>
    </row>
    <row r="69" spans="2:8" ht="12.75" hidden="1">
      <c r="B69" s="15">
        <v>312001</v>
      </c>
      <c r="C69" s="9" t="s">
        <v>40</v>
      </c>
      <c r="D69" s="83">
        <v>9800</v>
      </c>
      <c r="E69" s="83">
        <v>9800</v>
      </c>
      <c r="F69" s="83">
        <v>9800</v>
      </c>
      <c r="G69" s="83">
        <v>9800</v>
      </c>
      <c r="H69" s="2"/>
    </row>
    <row r="70" spans="2:8" ht="12.75" hidden="1">
      <c r="B70" s="15">
        <v>312001</v>
      </c>
      <c r="C70" s="9" t="s">
        <v>389</v>
      </c>
      <c r="D70" s="83">
        <v>0</v>
      </c>
      <c r="E70" s="83">
        <v>0</v>
      </c>
      <c r="F70" s="83">
        <v>0</v>
      </c>
      <c r="G70" s="83">
        <v>0</v>
      </c>
      <c r="H70" s="2"/>
    </row>
    <row r="71" spans="2:8" ht="12.75" hidden="1">
      <c r="B71" s="15">
        <v>312001</v>
      </c>
      <c r="C71" s="9" t="s">
        <v>41</v>
      </c>
      <c r="D71" s="83">
        <v>2600</v>
      </c>
      <c r="E71" s="83">
        <v>2600</v>
      </c>
      <c r="F71" s="83">
        <v>2600</v>
      </c>
      <c r="G71" s="83">
        <v>2600</v>
      </c>
      <c r="H71" s="2"/>
    </row>
    <row r="72" spans="2:8" ht="12.75" hidden="1">
      <c r="B72" s="15">
        <v>312001</v>
      </c>
      <c r="C72" s="9" t="s">
        <v>42</v>
      </c>
      <c r="D72" s="83">
        <v>1800</v>
      </c>
      <c r="E72" s="83">
        <v>1800</v>
      </c>
      <c r="F72" s="83">
        <v>1800</v>
      </c>
      <c r="G72" s="83">
        <v>1800</v>
      </c>
      <c r="H72" s="2"/>
    </row>
    <row r="73" spans="2:8" ht="12.75" hidden="1">
      <c r="B73" s="15">
        <v>312001</v>
      </c>
      <c r="C73" s="9" t="s">
        <v>43</v>
      </c>
      <c r="D73" s="83">
        <v>400</v>
      </c>
      <c r="E73" s="83">
        <v>800</v>
      </c>
      <c r="F73" s="83">
        <v>800</v>
      </c>
      <c r="G73" s="83">
        <v>800</v>
      </c>
      <c r="H73" s="2"/>
    </row>
    <row r="74" spans="2:8" ht="12.75" hidden="1">
      <c r="B74" s="15">
        <v>312001</v>
      </c>
      <c r="C74" s="9" t="s">
        <v>44</v>
      </c>
      <c r="D74" s="83">
        <v>900</v>
      </c>
      <c r="E74" s="83">
        <v>900</v>
      </c>
      <c r="F74" s="83">
        <v>900</v>
      </c>
      <c r="G74" s="83">
        <v>900</v>
      </c>
      <c r="H74" s="2"/>
    </row>
    <row r="75" spans="2:8" ht="12.75" hidden="1">
      <c r="B75" s="15">
        <v>312001</v>
      </c>
      <c r="C75" s="9" t="s">
        <v>423</v>
      </c>
      <c r="D75" s="83">
        <v>0</v>
      </c>
      <c r="E75" s="83">
        <v>0</v>
      </c>
      <c r="F75" s="83">
        <v>0</v>
      </c>
      <c r="G75" s="83">
        <v>0</v>
      </c>
      <c r="H75" s="2"/>
    </row>
    <row r="76" spans="2:8" ht="12.75" hidden="1">
      <c r="B76" s="15">
        <v>312001</v>
      </c>
      <c r="C76" s="9" t="s">
        <v>45</v>
      </c>
      <c r="D76" s="83">
        <v>942531</v>
      </c>
      <c r="E76" s="83">
        <v>942531</v>
      </c>
      <c r="F76" s="83">
        <v>942531</v>
      </c>
      <c r="G76" s="83">
        <v>942531</v>
      </c>
      <c r="H76" s="2"/>
    </row>
    <row r="77" spans="2:8" ht="12.75" hidden="1">
      <c r="B77" s="15">
        <v>312001</v>
      </c>
      <c r="C77" s="9" t="s">
        <v>46</v>
      </c>
      <c r="D77" s="83">
        <v>12000</v>
      </c>
      <c r="E77" s="83">
        <v>12000</v>
      </c>
      <c r="F77" s="83">
        <v>12000</v>
      </c>
      <c r="G77" s="83">
        <v>12000</v>
      </c>
      <c r="H77" s="2"/>
    </row>
    <row r="78" spans="2:8" ht="12.75" hidden="1">
      <c r="B78" s="15">
        <v>312001</v>
      </c>
      <c r="C78" s="9" t="s">
        <v>47</v>
      </c>
      <c r="D78" s="83">
        <v>2030</v>
      </c>
      <c r="E78" s="83">
        <v>2030</v>
      </c>
      <c r="F78" s="83">
        <v>2030</v>
      </c>
      <c r="G78" s="83">
        <v>2030</v>
      </c>
      <c r="H78" s="2"/>
    </row>
    <row r="79" spans="2:8" ht="12.75" hidden="1">
      <c r="B79" s="15">
        <v>312001</v>
      </c>
      <c r="C79" s="9" t="s">
        <v>48</v>
      </c>
      <c r="D79" s="83">
        <v>9000</v>
      </c>
      <c r="E79" s="83">
        <v>9000</v>
      </c>
      <c r="F79" s="83">
        <v>9000</v>
      </c>
      <c r="G79" s="83">
        <v>9000</v>
      </c>
      <c r="H79" s="2"/>
    </row>
    <row r="80" spans="2:8" ht="12.75" hidden="1">
      <c r="B80" s="15">
        <v>312001</v>
      </c>
      <c r="C80" s="9" t="s">
        <v>49</v>
      </c>
      <c r="D80" s="83">
        <v>6550</v>
      </c>
      <c r="E80" s="83">
        <v>6550</v>
      </c>
      <c r="F80" s="83">
        <v>6550</v>
      </c>
      <c r="G80" s="83">
        <v>6550</v>
      </c>
      <c r="H80" s="2"/>
    </row>
    <row r="81" spans="2:8" ht="12.75" hidden="1">
      <c r="B81" s="15">
        <v>312001</v>
      </c>
      <c r="C81" s="9" t="s">
        <v>50</v>
      </c>
      <c r="D81" s="83">
        <v>19201</v>
      </c>
      <c r="E81" s="83">
        <v>19201</v>
      </c>
      <c r="F81" s="83">
        <v>19201</v>
      </c>
      <c r="G81" s="83">
        <v>19201</v>
      </c>
      <c r="H81" s="2"/>
    </row>
    <row r="82" spans="2:8" ht="12.75" hidden="1">
      <c r="B82" s="15">
        <v>312001</v>
      </c>
      <c r="C82" s="9" t="s">
        <v>51</v>
      </c>
      <c r="D82" s="83">
        <v>15900</v>
      </c>
      <c r="E82" s="83">
        <v>15900</v>
      </c>
      <c r="F82" s="83">
        <v>15900</v>
      </c>
      <c r="G82" s="83">
        <v>15900</v>
      </c>
      <c r="H82" s="2"/>
    </row>
    <row r="83" spans="2:8" ht="12.75" hidden="1">
      <c r="B83" s="15">
        <v>312001</v>
      </c>
      <c r="C83" s="9" t="s">
        <v>390</v>
      </c>
      <c r="D83" s="83">
        <v>0</v>
      </c>
      <c r="E83" s="83">
        <v>0</v>
      </c>
      <c r="F83" s="83">
        <v>0</v>
      </c>
      <c r="G83" s="83">
        <v>0</v>
      </c>
      <c r="H83" s="2"/>
    </row>
    <row r="84" spans="2:8" ht="12.75" hidden="1">
      <c r="B84" s="15">
        <v>312001</v>
      </c>
      <c r="C84" s="9" t="s">
        <v>391</v>
      </c>
      <c r="D84" s="83"/>
      <c r="E84" s="83"/>
      <c r="F84" s="83"/>
      <c r="G84" s="83"/>
      <c r="H84" s="2"/>
    </row>
    <row r="85" spans="2:8" ht="12.75" hidden="1">
      <c r="B85" s="15">
        <v>312002</v>
      </c>
      <c r="C85" s="9" t="s">
        <v>52</v>
      </c>
      <c r="D85" s="83">
        <v>12500</v>
      </c>
      <c r="E85" s="83">
        <v>12500</v>
      </c>
      <c r="F85" s="83">
        <v>12500</v>
      </c>
      <c r="G85" s="83">
        <v>12500</v>
      </c>
      <c r="H85" s="2"/>
    </row>
    <row r="86" spans="2:8" ht="12.75" hidden="1">
      <c r="B86" s="15">
        <v>312012</v>
      </c>
      <c r="C86" s="9" t="s">
        <v>466</v>
      </c>
      <c r="D86" s="83">
        <v>0</v>
      </c>
      <c r="E86" s="83">
        <v>0</v>
      </c>
      <c r="F86" s="83">
        <v>8830</v>
      </c>
      <c r="G86" s="83">
        <v>8830</v>
      </c>
      <c r="H86" s="2"/>
    </row>
    <row r="87" spans="2:8" ht="12.75" hidden="1">
      <c r="B87" s="15">
        <v>312007</v>
      </c>
      <c r="C87" s="9" t="s">
        <v>53</v>
      </c>
      <c r="D87" s="83">
        <v>3250</v>
      </c>
      <c r="E87" s="83">
        <v>3250</v>
      </c>
      <c r="F87" s="83">
        <v>3250</v>
      </c>
      <c r="G87" s="83">
        <v>3250</v>
      </c>
      <c r="H87" s="2"/>
    </row>
    <row r="88" spans="2:8" ht="12.75">
      <c r="B88" s="16"/>
      <c r="C88" s="12"/>
      <c r="D88" s="83"/>
      <c r="E88" s="83"/>
      <c r="F88" s="83"/>
      <c r="G88" s="83"/>
      <c r="H88" s="2"/>
    </row>
    <row r="89" spans="2:8" ht="15.75">
      <c r="B89" s="17"/>
      <c r="C89" s="14" t="s">
        <v>54</v>
      </c>
      <c r="D89" s="88">
        <f>D14+D17+D19+D29+D40+D50+D54+D60</f>
        <v>4761658</v>
      </c>
      <c r="E89" s="88">
        <f>E14+E17+E19+E29+E40+E50+E54+E60</f>
        <v>4861876</v>
      </c>
      <c r="F89" s="88">
        <f>F14+F17+F19+F29+F40+F50+F54+F60</f>
        <v>4870706</v>
      </c>
      <c r="G89" s="88">
        <f>G14+G17+G19+G29+G40+G50+G54+G60</f>
        <v>4870706</v>
      </c>
      <c r="H89" s="2"/>
    </row>
    <row r="90" spans="2:8" ht="15.75">
      <c r="B90" s="2"/>
      <c r="C90" s="2"/>
      <c r="D90" s="89"/>
      <c r="E90" s="89"/>
      <c r="F90" s="89"/>
      <c r="G90" s="89"/>
      <c r="H90" s="2"/>
    </row>
    <row r="91" spans="2:8" ht="18">
      <c r="B91" s="39" t="s">
        <v>55</v>
      </c>
      <c r="C91" s="39"/>
      <c r="D91" s="82"/>
      <c r="E91" s="82"/>
      <c r="F91" s="82"/>
      <c r="G91" s="82"/>
      <c r="H91" s="2"/>
    </row>
    <row r="92" spans="2:8" ht="15.75">
      <c r="B92" s="41"/>
      <c r="C92" s="42"/>
      <c r="D92" s="82"/>
      <c r="E92" s="82"/>
      <c r="F92" s="82"/>
      <c r="G92" s="82"/>
      <c r="H92" s="2"/>
    </row>
    <row r="93" spans="2:8" ht="15.75">
      <c r="B93" s="43">
        <v>231</v>
      </c>
      <c r="C93" s="44" t="s">
        <v>56</v>
      </c>
      <c r="D93" s="82">
        <f>D94</f>
        <v>0</v>
      </c>
      <c r="E93" s="82">
        <f>E94</f>
        <v>0</v>
      </c>
      <c r="F93" s="82">
        <f>F94</f>
        <v>0</v>
      </c>
      <c r="G93" s="82">
        <f>G94</f>
        <v>0</v>
      </c>
      <c r="H93" s="2"/>
    </row>
    <row r="94" spans="2:8" ht="12.75">
      <c r="B94" s="54" t="s">
        <v>368</v>
      </c>
      <c r="C94" s="49" t="s">
        <v>369</v>
      </c>
      <c r="D94" s="83">
        <v>0</v>
      </c>
      <c r="E94" s="83">
        <v>0</v>
      </c>
      <c r="F94" s="83">
        <v>0</v>
      </c>
      <c r="G94" s="83">
        <v>0</v>
      </c>
      <c r="H94" s="2"/>
    </row>
    <row r="95" spans="2:8" ht="15.75">
      <c r="B95" s="45"/>
      <c r="C95" s="40"/>
      <c r="D95" s="82"/>
      <c r="E95" s="82"/>
      <c r="F95" s="82"/>
      <c r="G95" s="82"/>
      <c r="H95" s="2"/>
    </row>
    <row r="96" spans="2:8" ht="15.75">
      <c r="B96" s="46">
        <v>233</v>
      </c>
      <c r="C96" s="44" t="s">
        <v>57</v>
      </c>
      <c r="D96" s="82">
        <f aca="true" t="shared" si="1" ref="D96:G97">D97</f>
        <v>0</v>
      </c>
      <c r="E96" s="82">
        <f t="shared" si="1"/>
        <v>0</v>
      </c>
      <c r="F96" s="82">
        <f t="shared" si="1"/>
        <v>0</v>
      </c>
      <c r="G96" s="82">
        <f t="shared" si="1"/>
        <v>0</v>
      </c>
      <c r="H96" s="2"/>
    </row>
    <row r="97" spans="2:8" ht="12.75">
      <c r="B97" s="48">
        <v>233000</v>
      </c>
      <c r="C97" s="41" t="s">
        <v>57</v>
      </c>
      <c r="D97" s="83">
        <f t="shared" si="1"/>
        <v>0</v>
      </c>
      <c r="E97" s="83">
        <f t="shared" si="1"/>
        <v>0</v>
      </c>
      <c r="F97" s="83">
        <f t="shared" si="1"/>
        <v>0</v>
      </c>
      <c r="G97" s="83">
        <f t="shared" si="1"/>
        <v>0</v>
      </c>
      <c r="H97" s="2"/>
    </row>
    <row r="98" spans="2:8" ht="15.75">
      <c r="B98" s="48"/>
      <c r="C98" s="41"/>
      <c r="D98" s="82"/>
      <c r="E98" s="82"/>
      <c r="F98" s="82"/>
      <c r="G98" s="82"/>
      <c r="H98" s="2"/>
    </row>
    <row r="99" spans="2:8" ht="15.75">
      <c r="B99" s="46">
        <v>322</v>
      </c>
      <c r="C99" s="44" t="s">
        <v>58</v>
      </c>
      <c r="D99" s="88">
        <f>SUM(D100:D106)</f>
        <v>1210976</v>
      </c>
      <c r="E99" s="88">
        <f>SUM(E100:E106)</f>
        <v>1210976</v>
      </c>
      <c r="F99" s="88">
        <f>SUM(F100:F106)</f>
        <v>1210976</v>
      </c>
      <c r="G99" s="88">
        <f>SUM(G100:G106)</f>
        <v>1210976</v>
      </c>
      <c r="H99" s="2"/>
    </row>
    <row r="100" spans="2:8" ht="12.75">
      <c r="B100" s="54">
        <v>322001</v>
      </c>
      <c r="C100" s="49" t="s">
        <v>341</v>
      </c>
      <c r="D100" s="83">
        <f>D102</f>
        <v>0</v>
      </c>
      <c r="E100" s="83">
        <f>E102</f>
        <v>0</v>
      </c>
      <c r="F100" s="83">
        <f>F102</f>
        <v>0</v>
      </c>
      <c r="G100" s="83">
        <f>G102</f>
        <v>0</v>
      </c>
      <c r="H100" s="2"/>
    </row>
    <row r="101" spans="2:8" ht="12.75">
      <c r="B101" s="54">
        <v>322001</v>
      </c>
      <c r="C101" s="49" t="s">
        <v>380</v>
      </c>
      <c r="D101" s="83"/>
      <c r="E101" s="83"/>
      <c r="F101" s="83"/>
      <c r="G101" s="83"/>
      <c r="H101" s="2"/>
    </row>
    <row r="102" spans="2:8" ht="12.75">
      <c r="B102" s="48">
        <v>322001</v>
      </c>
      <c r="C102" s="41" t="s">
        <v>316</v>
      </c>
      <c r="D102" s="83">
        <v>0</v>
      </c>
      <c r="E102" s="83">
        <v>0</v>
      </c>
      <c r="F102" s="83">
        <v>0</v>
      </c>
      <c r="G102" s="83">
        <v>0</v>
      </c>
      <c r="H102" s="2"/>
    </row>
    <row r="103" spans="2:8" ht="12.75">
      <c r="B103" s="48">
        <v>322001</v>
      </c>
      <c r="C103" s="41" t="s">
        <v>59</v>
      </c>
      <c r="D103" s="83">
        <v>1180976</v>
      </c>
      <c r="E103" s="83">
        <v>1180976</v>
      </c>
      <c r="F103" s="83">
        <v>1180976</v>
      </c>
      <c r="G103" s="83">
        <v>1180976</v>
      </c>
      <c r="H103" s="2"/>
    </row>
    <row r="104" spans="2:8" ht="12.75">
      <c r="B104" s="48">
        <v>322001</v>
      </c>
      <c r="C104" s="41" t="s">
        <v>60</v>
      </c>
      <c r="D104" s="83">
        <v>0</v>
      </c>
      <c r="E104" s="83">
        <v>0</v>
      </c>
      <c r="F104" s="83">
        <v>0</v>
      </c>
      <c r="G104" s="83">
        <v>0</v>
      </c>
      <c r="H104" s="2"/>
    </row>
    <row r="105" spans="2:8" ht="12.75">
      <c r="B105" s="48">
        <v>322001</v>
      </c>
      <c r="C105" s="41" t="s">
        <v>61</v>
      </c>
      <c r="D105" s="83">
        <v>0</v>
      </c>
      <c r="E105" s="83">
        <v>0</v>
      </c>
      <c r="F105" s="83">
        <v>0</v>
      </c>
      <c r="G105" s="83">
        <v>0</v>
      </c>
      <c r="H105" s="2"/>
    </row>
    <row r="106" spans="2:8" ht="12.75">
      <c r="B106" s="48">
        <v>322002</v>
      </c>
      <c r="C106" s="41" t="s">
        <v>330</v>
      </c>
      <c r="D106" s="83">
        <v>30000</v>
      </c>
      <c r="E106" s="83">
        <v>30000</v>
      </c>
      <c r="F106" s="83">
        <v>30000</v>
      </c>
      <c r="G106" s="83">
        <v>30000</v>
      </c>
      <c r="H106" s="2"/>
    </row>
    <row r="107" spans="2:8" ht="12.75">
      <c r="B107" s="48"/>
      <c r="C107" s="49"/>
      <c r="D107" s="84"/>
      <c r="E107" s="84"/>
      <c r="F107" s="84"/>
      <c r="G107" s="84"/>
      <c r="H107" s="2"/>
    </row>
    <row r="108" spans="2:8" ht="15.75">
      <c r="B108" s="50"/>
      <c r="C108" s="47" t="s">
        <v>62</v>
      </c>
      <c r="D108" s="88">
        <f>D93+D96+D99</f>
        <v>1210976</v>
      </c>
      <c r="E108" s="88">
        <f>E93+E96+E99</f>
        <v>1210976</v>
      </c>
      <c r="F108" s="88">
        <f>F93+F96+F99</f>
        <v>1210976</v>
      </c>
      <c r="G108" s="88">
        <f>G93+G96+G99</f>
        <v>1210976</v>
      </c>
      <c r="H108" s="2"/>
    </row>
    <row r="109" spans="2:8" ht="15.75">
      <c r="B109" s="2"/>
      <c r="C109" s="2"/>
      <c r="D109" s="89"/>
      <c r="E109" s="89"/>
      <c r="F109" s="89"/>
      <c r="G109" s="89"/>
      <c r="H109" s="2"/>
    </row>
    <row r="110" spans="2:8" ht="18">
      <c r="B110" s="8" t="s">
        <v>63</v>
      </c>
      <c r="C110" s="18"/>
      <c r="D110" s="82"/>
      <c r="E110" s="82"/>
      <c r="F110" s="82"/>
      <c r="G110" s="82"/>
      <c r="H110" s="2"/>
    </row>
    <row r="111" spans="2:8" ht="15.75">
      <c r="B111" s="12"/>
      <c r="C111" s="12"/>
      <c r="D111" s="82"/>
      <c r="E111" s="82"/>
      <c r="F111" s="82"/>
      <c r="G111" s="82"/>
      <c r="H111" s="2"/>
    </row>
    <row r="112" spans="2:8" ht="15.75">
      <c r="B112" s="13" t="s">
        <v>64</v>
      </c>
      <c r="C112" s="14" t="s">
        <v>65</v>
      </c>
      <c r="D112" s="88">
        <f>SUM(D113+D114+D115+D168)</f>
        <v>620650</v>
      </c>
      <c r="E112" s="88">
        <f>SUM(E113+E114+E115+E168)</f>
        <v>624850</v>
      </c>
      <c r="F112" s="88">
        <f>SUM(F113+F114+F115+F168)</f>
        <v>621350</v>
      </c>
      <c r="G112" s="88">
        <f>SUM(G113+G114+G115+G168)</f>
        <v>621350</v>
      </c>
      <c r="H112" s="2"/>
    </row>
    <row r="113" spans="2:8" ht="12.75">
      <c r="B113" s="15">
        <v>610000</v>
      </c>
      <c r="C113" s="9" t="s">
        <v>66</v>
      </c>
      <c r="D113" s="83">
        <v>267000</v>
      </c>
      <c r="E113" s="83">
        <v>267000</v>
      </c>
      <c r="F113" s="83">
        <v>267000</v>
      </c>
      <c r="G113" s="83">
        <v>267000</v>
      </c>
      <c r="H113" s="2"/>
    </row>
    <row r="114" spans="2:8" ht="12.75">
      <c r="B114" s="15">
        <v>620000</v>
      </c>
      <c r="C114" s="9" t="s">
        <v>67</v>
      </c>
      <c r="D114" s="83">
        <v>93450</v>
      </c>
      <c r="E114" s="83">
        <v>93450</v>
      </c>
      <c r="F114" s="83">
        <v>93450</v>
      </c>
      <c r="G114" s="83">
        <v>93450</v>
      </c>
      <c r="H114" s="2"/>
    </row>
    <row r="115" spans="2:8" ht="12.75">
      <c r="B115" s="38">
        <v>630</v>
      </c>
      <c r="C115" s="10" t="s">
        <v>164</v>
      </c>
      <c r="D115" s="97">
        <f>SUM(D116:D167)</f>
        <v>257075</v>
      </c>
      <c r="E115" s="97">
        <f>SUM(E116:E167)</f>
        <v>261275</v>
      </c>
      <c r="F115" s="97">
        <f>SUM(F116:F167)</f>
        <v>257775</v>
      </c>
      <c r="G115" s="97">
        <f>SUM(G116:G167)</f>
        <v>257775</v>
      </c>
      <c r="H115" s="2"/>
    </row>
    <row r="116" spans="2:8" ht="12.75" hidden="1">
      <c r="B116" s="15">
        <v>631001</v>
      </c>
      <c r="C116" s="9" t="s">
        <v>68</v>
      </c>
      <c r="D116" s="83">
        <v>1200</v>
      </c>
      <c r="E116" s="83">
        <v>1200</v>
      </c>
      <c r="F116" s="83">
        <v>1200</v>
      </c>
      <c r="G116" s="83">
        <v>1200</v>
      </c>
      <c r="H116" s="2"/>
    </row>
    <row r="117" spans="2:8" ht="12.75" hidden="1">
      <c r="B117" s="15">
        <v>631002</v>
      </c>
      <c r="C117" s="9" t="s">
        <v>69</v>
      </c>
      <c r="D117" s="83">
        <v>200</v>
      </c>
      <c r="E117" s="83">
        <v>200</v>
      </c>
      <c r="F117" s="83">
        <v>200</v>
      </c>
      <c r="G117" s="83">
        <v>200</v>
      </c>
      <c r="H117" s="2"/>
    </row>
    <row r="118" spans="2:8" ht="12.75" hidden="1">
      <c r="B118" s="15">
        <v>632001</v>
      </c>
      <c r="C118" s="9" t="s">
        <v>70</v>
      </c>
      <c r="D118" s="83">
        <v>35000</v>
      </c>
      <c r="E118" s="83">
        <v>35000</v>
      </c>
      <c r="F118" s="83">
        <v>35000</v>
      </c>
      <c r="G118" s="83">
        <v>35000</v>
      </c>
      <c r="H118" s="2"/>
    </row>
    <row r="119" spans="2:8" ht="12.75" hidden="1">
      <c r="B119" s="15">
        <v>632002</v>
      </c>
      <c r="C119" s="9" t="s">
        <v>71</v>
      </c>
      <c r="D119" s="83">
        <v>2400</v>
      </c>
      <c r="E119" s="83">
        <v>2400</v>
      </c>
      <c r="F119" s="83">
        <v>2400</v>
      </c>
      <c r="G119" s="83">
        <v>2400</v>
      </c>
      <c r="H119" s="2"/>
    </row>
    <row r="120" spans="2:8" ht="12.75" hidden="1">
      <c r="B120" s="15">
        <v>632003</v>
      </c>
      <c r="C120" s="9" t="s">
        <v>72</v>
      </c>
      <c r="D120" s="83">
        <v>21000</v>
      </c>
      <c r="E120" s="83">
        <v>21000</v>
      </c>
      <c r="F120" s="83">
        <v>21000</v>
      </c>
      <c r="G120" s="83">
        <v>21000</v>
      </c>
      <c r="H120" s="2"/>
    </row>
    <row r="121" spans="2:8" ht="12.75" hidden="1">
      <c r="B121" s="15">
        <v>633001</v>
      </c>
      <c r="C121" s="9" t="s">
        <v>73</v>
      </c>
      <c r="D121" s="83">
        <v>4000</v>
      </c>
      <c r="E121" s="83">
        <v>4000</v>
      </c>
      <c r="F121" s="83">
        <v>4000</v>
      </c>
      <c r="G121" s="83">
        <v>4000</v>
      </c>
      <c r="H121" s="2"/>
    </row>
    <row r="122" spans="2:8" ht="12.75" hidden="1">
      <c r="B122" s="15">
        <v>633002</v>
      </c>
      <c r="C122" s="9" t="s">
        <v>74</v>
      </c>
      <c r="D122" s="83">
        <v>3000</v>
      </c>
      <c r="E122" s="83">
        <v>3000</v>
      </c>
      <c r="F122" s="83">
        <v>3000</v>
      </c>
      <c r="G122" s="83">
        <v>3000</v>
      </c>
      <c r="H122" s="2"/>
    </row>
    <row r="123" spans="2:8" ht="12.75" hidden="1">
      <c r="B123" s="15">
        <v>633003</v>
      </c>
      <c r="C123" s="9" t="s">
        <v>75</v>
      </c>
      <c r="D123" s="83">
        <v>100</v>
      </c>
      <c r="E123" s="83">
        <v>100</v>
      </c>
      <c r="F123" s="83">
        <v>100</v>
      </c>
      <c r="G123" s="83">
        <v>100</v>
      </c>
      <c r="H123" s="2"/>
    </row>
    <row r="124" spans="2:8" ht="12.75" hidden="1">
      <c r="B124" s="15">
        <v>633004</v>
      </c>
      <c r="C124" s="9" t="s">
        <v>76</v>
      </c>
      <c r="D124" s="83">
        <f>D125</f>
        <v>8500</v>
      </c>
      <c r="E124" s="83">
        <f>E125</f>
        <v>8500</v>
      </c>
      <c r="F124" s="83">
        <f>F125</f>
        <v>8500</v>
      </c>
      <c r="G124" s="83">
        <f>G125</f>
        <v>8500</v>
      </c>
      <c r="H124" s="2"/>
    </row>
    <row r="125" spans="2:8" ht="12.75" hidden="1">
      <c r="B125" s="15">
        <v>633006</v>
      </c>
      <c r="C125" s="9" t="s">
        <v>77</v>
      </c>
      <c r="D125" s="83">
        <v>8500</v>
      </c>
      <c r="E125" s="83">
        <v>8500</v>
      </c>
      <c r="F125" s="83">
        <v>8500</v>
      </c>
      <c r="G125" s="83">
        <v>8500</v>
      </c>
      <c r="H125" s="2"/>
    </row>
    <row r="126" spans="2:8" ht="12.75" hidden="1">
      <c r="B126" s="15">
        <v>633013</v>
      </c>
      <c r="C126" s="9" t="s">
        <v>78</v>
      </c>
      <c r="D126" s="83">
        <v>4000</v>
      </c>
      <c r="E126" s="83">
        <v>4000</v>
      </c>
      <c r="F126" s="83">
        <v>4000</v>
      </c>
      <c r="G126" s="83">
        <v>4000</v>
      </c>
      <c r="H126" s="2"/>
    </row>
    <row r="127" spans="2:8" ht="12.75" hidden="1">
      <c r="B127" s="15">
        <v>633009</v>
      </c>
      <c r="C127" s="9" t="s">
        <v>79</v>
      </c>
      <c r="D127" s="83">
        <v>2700</v>
      </c>
      <c r="E127" s="83">
        <v>2700</v>
      </c>
      <c r="F127" s="83">
        <v>2700</v>
      </c>
      <c r="G127" s="83">
        <v>2700</v>
      </c>
      <c r="H127" s="2"/>
    </row>
    <row r="128" spans="2:8" ht="12.75" hidden="1">
      <c r="B128" s="15">
        <v>633016</v>
      </c>
      <c r="C128" s="9" t="s">
        <v>80</v>
      </c>
      <c r="D128" s="83">
        <v>4500</v>
      </c>
      <c r="E128" s="83">
        <v>4500</v>
      </c>
      <c r="F128" s="83">
        <v>4500</v>
      </c>
      <c r="G128" s="83">
        <v>4500</v>
      </c>
      <c r="H128" s="2"/>
    </row>
    <row r="129" spans="2:8" ht="12.75" hidden="1">
      <c r="B129" s="15">
        <v>633018</v>
      </c>
      <c r="C129" s="9" t="s">
        <v>81</v>
      </c>
      <c r="D129" s="83">
        <v>300</v>
      </c>
      <c r="E129" s="83">
        <v>300</v>
      </c>
      <c r="F129" s="83">
        <v>300</v>
      </c>
      <c r="G129" s="83">
        <v>300</v>
      </c>
      <c r="H129" s="2"/>
    </row>
    <row r="130" spans="2:8" ht="12.75" hidden="1">
      <c r="B130" s="15">
        <v>634001</v>
      </c>
      <c r="C130" s="9" t="s">
        <v>82</v>
      </c>
      <c r="D130" s="83">
        <v>8200</v>
      </c>
      <c r="E130" s="83">
        <v>8200</v>
      </c>
      <c r="F130" s="83">
        <v>8200</v>
      </c>
      <c r="G130" s="83">
        <v>8200</v>
      </c>
      <c r="H130" s="2"/>
    </row>
    <row r="131" spans="2:8" ht="12.75" hidden="1">
      <c r="B131" s="15">
        <v>634002</v>
      </c>
      <c r="C131" s="9" t="s">
        <v>83</v>
      </c>
      <c r="D131" s="83">
        <v>2500</v>
      </c>
      <c r="E131" s="83">
        <v>2500</v>
      </c>
      <c r="F131" s="83">
        <v>2500</v>
      </c>
      <c r="G131" s="83">
        <v>2500</v>
      </c>
      <c r="H131" s="2"/>
    </row>
    <row r="132" spans="2:8" ht="12.75" hidden="1">
      <c r="B132" s="15">
        <v>634003</v>
      </c>
      <c r="C132" s="9" t="s">
        <v>84</v>
      </c>
      <c r="D132" s="83">
        <v>1250</v>
      </c>
      <c r="E132" s="83">
        <v>1250</v>
      </c>
      <c r="F132" s="83">
        <v>1250</v>
      </c>
      <c r="G132" s="83">
        <v>1250</v>
      </c>
      <c r="H132" s="2"/>
    </row>
    <row r="133" spans="2:8" ht="12.75" hidden="1">
      <c r="B133" s="15">
        <v>634004</v>
      </c>
      <c r="C133" s="9" t="s">
        <v>85</v>
      </c>
      <c r="D133" s="83">
        <v>300</v>
      </c>
      <c r="E133" s="83">
        <v>300</v>
      </c>
      <c r="F133" s="83">
        <v>300</v>
      </c>
      <c r="G133" s="83">
        <v>300</v>
      </c>
      <c r="H133" s="2"/>
    </row>
    <row r="134" spans="2:8" ht="12.75" hidden="1">
      <c r="B134" s="15">
        <v>634005</v>
      </c>
      <c r="C134" s="9" t="s">
        <v>86</v>
      </c>
      <c r="D134" s="83">
        <v>300</v>
      </c>
      <c r="E134" s="83">
        <v>300</v>
      </c>
      <c r="F134" s="83">
        <v>300</v>
      </c>
      <c r="G134" s="83">
        <v>300</v>
      </c>
      <c r="H134" s="2"/>
    </row>
    <row r="135" spans="2:8" ht="12.75" hidden="1">
      <c r="B135" s="15">
        <v>634006</v>
      </c>
      <c r="C135" s="9" t="s">
        <v>87</v>
      </c>
      <c r="D135" s="83">
        <v>50</v>
      </c>
      <c r="E135" s="83">
        <v>50</v>
      </c>
      <c r="F135" s="83">
        <v>50</v>
      </c>
      <c r="G135" s="83">
        <v>50</v>
      </c>
      <c r="H135" s="2"/>
    </row>
    <row r="136" spans="2:8" ht="12.75" hidden="1">
      <c r="B136" s="15">
        <v>635001</v>
      </c>
      <c r="C136" s="9" t="s">
        <v>88</v>
      </c>
      <c r="D136" s="83">
        <v>100</v>
      </c>
      <c r="E136" s="83">
        <v>100</v>
      </c>
      <c r="F136" s="83">
        <v>100</v>
      </c>
      <c r="G136" s="83">
        <v>100</v>
      </c>
      <c r="H136" s="2"/>
    </row>
    <row r="137" spans="2:8" ht="12.75" hidden="1">
      <c r="B137" s="15">
        <v>635002</v>
      </c>
      <c r="C137" s="9" t="s">
        <v>89</v>
      </c>
      <c r="D137" s="83">
        <v>12000</v>
      </c>
      <c r="E137" s="83">
        <v>12000</v>
      </c>
      <c r="F137" s="83">
        <v>12000</v>
      </c>
      <c r="G137" s="83">
        <v>12000</v>
      </c>
      <c r="H137" s="2"/>
    </row>
    <row r="138" spans="2:8" ht="12.75" hidden="1">
      <c r="B138" s="15">
        <v>635003</v>
      </c>
      <c r="C138" s="9" t="s">
        <v>90</v>
      </c>
      <c r="D138" s="83">
        <v>100</v>
      </c>
      <c r="E138" s="83">
        <v>100</v>
      </c>
      <c r="F138" s="83">
        <v>100</v>
      </c>
      <c r="G138" s="83">
        <v>100</v>
      </c>
      <c r="H138" s="2"/>
    </row>
    <row r="139" spans="2:8" ht="12.75" hidden="1">
      <c r="B139" s="15">
        <v>635004</v>
      </c>
      <c r="C139" s="9" t="s">
        <v>91</v>
      </c>
      <c r="D139" s="83">
        <v>100</v>
      </c>
      <c r="E139" s="83">
        <v>100</v>
      </c>
      <c r="F139" s="83">
        <v>100</v>
      </c>
      <c r="G139" s="83">
        <v>100</v>
      </c>
      <c r="H139" s="2"/>
    </row>
    <row r="140" spans="2:8" ht="12.75" hidden="1">
      <c r="B140" s="15">
        <v>635005</v>
      </c>
      <c r="C140" s="9" t="s">
        <v>92</v>
      </c>
      <c r="D140" s="83">
        <v>50</v>
      </c>
      <c r="E140" s="83">
        <v>50</v>
      </c>
      <c r="F140" s="83">
        <v>50</v>
      </c>
      <c r="G140" s="83">
        <v>50</v>
      </c>
      <c r="H140" s="2"/>
    </row>
    <row r="141" spans="2:8" ht="12.75" hidden="1">
      <c r="B141" s="15">
        <v>635006</v>
      </c>
      <c r="C141" s="9" t="s">
        <v>93</v>
      </c>
      <c r="D141" s="83">
        <v>15000</v>
      </c>
      <c r="E141" s="83">
        <v>18200</v>
      </c>
      <c r="F141" s="83">
        <v>14700</v>
      </c>
      <c r="G141" s="83">
        <v>14700</v>
      </c>
      <c r="H141" s="2"/>
    </row>
    <row r="142" spans="2:8" ht="12.75" hidden="1">
      <c r="B142" s="15">
        <v>635006</v>
      </c>
      <c r="C142" s="9" t="s">
        <v>359</v>
      </c>
      <c r="D142" s="83">
        <v>500</v>
      </c>
      <c r="E142" s="83">
        <v>500</v>
      </c>
      <c r="F142" s="83">
        <v>500</v>
      </c>
      <c r="G142" s="83">
        <v>500</v>
      </c>
      <c r="H142" s="2"/>
    </row>
    <row r="143" spans="2:8" ht="12.75" hidden="1">
      <c r="B143" s="15">
        <v>636001</v>
      </c>
      <c r="C143" s="9" t="s">
        <v>94</v>
      </c>
      <c r="D143" s="83">
        <v>2000</v>
      </c>
      <c r="E143" s="83">
        <v>2000</v>
      </c>
      <c r="F143" s="83">
        <v>2000</v>
      </c>
      <c r="G143" s="83">
        <v>2000</v>
      </c>
      <c r="H143" s="2"/>
    </row>
    <row r="144" spans="2:8" ht="12.75" hidden="1">
      <c r="B144" s="15">
        <v>636007</v>
      </c>
      <c r="C144" s="9" t="s">
        <v>95</v>
      </c>
      <c r="D144" s="83">
        <f>D145</f>
        <v>1800</v>
      </c>
      <c r="E144" s="83">
        <f>E145</f>
        <v>1800</v>
      </c>
      <c r="F144" s="83">
        <f>F145</f>
        <v>1800</v>
      </c>
      <c r="G144" s="83">
        <f>G145</f>
        <v>1800</v>
      </c>
      <c r="H144" s="2"/>
    </row>
    <row r="145" spans="2:8" ht="12.75" hidden="1">
      <c r="B145" s="15">
        <v>637001</v>
      </c>
      <c r="C145" s="9" t="s">
        <v>96</v>
      </c>
      <c r="D145" s="83">
        <v>1800</v>
      </c>
      <c r="E145" s="83">
        <v>1800</v>
      </c>
      <c r="F145" s="83">
        <v>1800</v>
      </c>
      <c r="G145" s="83">
        <v>1800</v>
      </c>
      <c r="H145" s="2"/>
    </row>
    <row r="146" spans="2:8" ht="12.75" hidden="1">
      <c r="B146" s="15">
        <v>637002</v>
      </c>
      <c r="C146" s="9" t="s">
        <v>97</v>
      </c>
      <c r="D146" s="83">
        <v>300</v>
      </c>
      <c r="E146" s="83">
        <v>300</v>
      </c>
      <c r="F146" s="83">
        <v>300</v>
      </c>
      <c r="G146" s="83">
        <v>300</v>
      </c>
      <c r="H146" s="2"/>
    </row>
    <row r="147" spans="2:8" ht="12.75" hidden="1">
      <c r="B147" s="15">
        <v>637003</v>
      </c>
      <c r="C147" s="9" t="s">
        <v>98</v>
      </c>
      <c r="D147" s="83">
        <v>15000</v>
      </c>
      <c r="E147" s="83">
        <v>15000</v>
      </c>
      <c r="F147" s="83">
        <v>15000</v>
      </c>
      <c r="G147" s="83">
        <v>15000</v>
      </c>
      <c r="H147" s="2"/>
    </row>
    <row r="148" spans="2:8" ht="12.75" hidden="1">
      <c r="B148" s="15">
        <v>637004</v>
      </c>
      <c r="C148" s="9" t="s">
        <v>99</v>
      </c>
      <c r="D148" s="83">
        <v>7500</v>
      </c>
      <c r="E148" s="83">
        <v>7500</v>
      </c>
      <c r="F148" s="83">
        <v>7500</v>
      </c>
      <c r="G148" s="83">
        <v>7500</v>
      </c>
      <c r="H148" s="2"/>
    </row>
    <row r="149" spans="2:8" ht="12.75" hidden="1">
      <c r="B149" s="15">
        <v>637005</v>
      </c>
      <c r="C149" s="9" t="s">
        <v>418</v>
      </c>
      <c r="D149" s="83">
        <v>5000</v>
      </c>
      <c r="E149" s="83">
        <v>5000</v>
      </c>
      <c r="F149" s="83">
        <v>5000</v>
      </c>
      <c r="G149" s="83">
        <v>5000</v>
      </c>
      <c r="H149" s="2"/>
    </row>
    <row r="150" spans="2:8" ht="12.75" hidden="1">
      <c r="B150" s="15">
        <v>637005</v>
      </c>
      <c r="C150" s="9" t="s">
        <v>342</v>
      </c>
      <c r="D150" s="83">
        <v>4900</v>
      </c>
      <c r="E150" s="83">
        <v>4900</v>
      </c>
      <c r="F150" s="83">
        <v>4900</v>
      </c>
      <c r="G150" s="83">
        <v>4900</v>
      </c>
      <c r="H150" s="2"/>
    </row>
    <row r="151" spans="2:8" ht="12.75" hidden="1">
      <c r="B151" s="15">
        <v>637005</v>
      </c>
      <c r="C151" s="9" t="s">
        <v>343</v>
      </c>
      <c r="D151" s="83">
        <v>5000</v>
      </c>
      <c r="E151" s="83">
        <v>5000</v>
      </c>
      <c r="F151" s="83">
        <v>5000</v>
      </c>
      <c r="G151" s="83">
        <v>5000</v>
      </c>
      <c r="H151" s="2"/>
    </row>
    <row r="152" spans="2:8" ht="12.75" hidden="1">
      <c r="B152" s="19">
        <v>637005</v>
      </c>
      <c r="C152" s="9" t="s">
        <v>121</v>
      </c>
      <c r="D152" s="83">
        <v>3000</v>
      </c>
      <c r="E152" s="83">
        <v>3000</v>
      </c>
      <c r="F152" s="83">
        <v>3000</v>
      </c>
      <c r="G152" s="83">
        <v>3000</v>
      </c>
      <c r="H152" s="2"/>
    </row>
    <row r="153" spans="2:8" ht="12.75" hidden="1">
      <c r="B153" s="15">
        <v>637006</v>
      </c>
      <c r="C153" s="9" t="s">
        <v>100</v>
      </c>
      <c r="D153" s="83">
        <f>D154</f>
        <v>200</v>
      </c>
      <c r="E153" s="83">
        <f>E154</f>
        <v>200</v>
      </c>
      <c r="F153" s="83">
        <f>F154</f>
        <v>200</v>
      </c>
      <c r="G153" s="83">
        <f>G154</f>
        <v>200</v>
      </c>
      <c r="H153" s="2"/>
    </row>
    <row r="154" spans="2:8" ht="12.75" hidden="1">
      <c r="B154" s="15">
        <v>637011</v>
      </c>
      <c r="C154" s="9" t="s">
        <v>101</v>
      </c>
      <c r="D154" s="83">
        <v>200</v>
      </c>
      <c r="E154" s="83">
        <v>200</v>
      </c>
      <c r="F154" s="83">
        <v>200</v>
      </c>
      <c r="G154" s="83">
        <v>200</v>
      </c>
      <c r="H154" s="2"/>
    </row>
    <row r="155" spans="2:8" ht="12.75" hidden="1">
      <c r="B155" s="19">
        <v>637011</v>
      </c>
      <c r="C155" s="9" t="s">
        <v>320</v>
      </c>
      <c r="D155" s="83">
        <v>500</v>
      </c>
      <c r="E155" s="83">
        <v>500</v>
      </c>
      <c r="F155" s="83">
        <v>500</v>
      </c>
      <c r="G155" s="83">
        <v>500</v>
      </c>
      <c r="H155" s="2"/>
    </row>
    <row r="156" spans="2:8" ht="12.75" hidden="1">
      <c r="B156" s="15">
        <v>637012</v>
      </c>
      <c r="C156" s="9" t="s">
        <v>102</v>
      </c>
      <c r="D156" s="83">
        <v>700</v>
      </c>
      <c r="E156" s="83">
        <v>700</v>
      </c>
      <c r="F156" s="83">
        <v>700</v>
      </c>
      <c r="G156" s="83">
        <v>700</v>
      </c>
      <c r="H156" s="2"/>
    </row>
    <row r="157" spans="2:8" ht="12.75" hidden="1">
      <c r="B157" s="15">
        <v>637014</v>
      </c>
      <c r="C157" s="9" t="s">
        <v>103</v>
      </c>
      <c r="D157" s="83">
        <v>11000</v>
      </c>
      <c r="E157" s="83">
        <v>11000</v>
      </c>
      <c r="F157" s="83">
        <v>11000</v>
      </c>
      <c r="G157" s="83">
        <v>11000</v>
      </c>
      <c r="H157" s="2"/>
    </row>
    <row r="158" spans="2:8" ht="12.75" hidden="1">
      <c r="B158" s="15">
        <v>637015</v>
      </c>
      <c r="C158" s="9" t="s">
        <v>104</v>
      </c>
      <c r="D158" s="83">
        <v>22000</v>
      </c>
      <c r="E158" s="83">
        <v>22000</v>
      </c>
      <c r="F158" s="83">
        <v>22000</v>
      </c>
      <c r="G158" s="83">
        <v>22000</v>
      </c>
      <c r="H158" s="2"/>
    </row>
    <row r="159" spans="2:8" ht="12.75" hidden="1">
      <c r="B159" s="15">
        <v>637016</v>
      </c>
      <c r="C159" s="9" t="s">
        <v>105</v>
      </c>
      <c r="D159" s="83">
        <v>2300</v>
      </c>
      <c r="E159" s="83">
        <v>2300</v>
      </c>
      <c r="F159" s="83">
        <v>2300</v>
      </c>
      <c r="G159" s="83">
        <v>2300</v>
      </c>
      <c r="H159" s="2"/>
    </row>
    <row r="160" spans="2:8" ht="12.75" hidden="1">
      <c r="B160" s="15">
        <v>637023</v>
      </c>
      <c r="C160" s="9" t="s">
        <v>106</v>
      </c>
      <c r="D160" s="83">
        <v>1100</v>
      </c>
      <c r="E160" s="83">
        <v>1100</v>
      </c>
      <c r="F160" s="83">
        <v>1100</v>
      </c>
      <c r="G160" s="83">
        <v>1100</v>
      </c>
      <c r="H160" s="2"/>
    </row>
    <row r="161" spans="2:8" ht="12.75" hidden="1">
      <c r="B161" s="15">
        <v>637026</v>
      </c>
      <c r="C161" s="9" t="s">
        <v>107</v>
      </c>
      <c r="D161" s="83">
        <v>5500</v>
      </c>
      <c r="E161" s="83">
        <v>5500</v>
      </c>
      <c r="F161" s="83">
        <v>5500</v>
      </c>
      <c r="G161" s="83">
        <v>5500</v>
      </c>
      <c r="H161" s="2"/>
    </row>
    <row r="162" spans="2:8" ht="12.75" hidden="1">
      <c r="B162" s="15">
        <v>637027</v>
      </c>
      <c r="C162" s="9" t="s">
        <v>108</v>
      </c>
      <c r="D162" s="83">
        <v>7500</v>
      </c>
      <c r="E162" s="83">
        <v>7500</v>
      </c>
      <c r="F162" s="83">
        <v>7500</v>
      </c>
      <c r="G162" s="83">
        <v>7500</v>
      </c>
      <c r="H162" s="2"/>
    </row>
    <row r="163" spans="2:8" ht="12.75" hidden="1">
      <c r="B163" s="15">
        <v>637031</v>
      </c>
      <c r="C163" s="9" t="s">
        <v>412</v>
      </c>
      <c r="D163" s="83">
        <v>15000</v>
      </c>
      <c r="E163" s="83">
        <v>15000</v>
      </c>
      <c r="F163" s="83">
        <v>15000</v>
      </c>
      <c r="G163" s="83">
        <v>15000</v>
      </c>
      <c r="H163" s="2"/>
    </row>
    <row r="164" spans="2:8" ht="12.75" hidden="1">
      <c r="B164" s="15">
        <v>637035</v>
      </c>
      <c r="C164" s="9" t="s">
        <v>417</v>
      </c>
      <c r="D164" s="83">
        <v>5000</v>
      </c>
      <c r="E164" s="83">
        <v>5000</v>
      </c>
      <c r="F164" s="83">
        <v>5000</v>
      </c>
      <c r="G164" s="83">
        <v>5000</v>
      </c>
      <c r="H164" s="2"/>
    </row>
    <row r="165" spans="2:8" ht="12.75" hidden="1">
      <c r="B165" s="15">
        <v>637005</v>
      </c>
      <c r="C165" s="9" t="s">
        <v>109</v>
      </c>
      <c r="D165" s="83">
        <v>0</v>
      </c>
      <c r="E165" s="83">
        <v>0</v>
      </c>
      <c r="F165" s="83">
        <v>0</v>
      </c>
      <c r="G165" s="83">
        <v>0</v>
      </c>
      <c r="H165" s="2"/>
    </row>
    <row r="166" spans="2:8" ht="12.75" hidden="1">
      <c r="B166" s="15">
        <v>637035</v>
      </c>
      <c r="C166" s="9" t="s">
        <v>110</v>
      </c>
      <c r="D166" s="83">
        <f>D169</f>
        <v>2425</v>
      </c>
      <c r="E166" s="83">
        <f>E169</f>
        <v>2425</v>
      </c>
      <c r="F166" s="83">
        <f>F169</f>
        <v>2425</v>
      </c>
      <c r="G166" s="83">
        <f>G169</f>
        <v>2425</v>
      </c>
      <c r="H166" s="2"/>
    </row>
    <row r="167" spans="2:8" ht="12.75" hidden="1">
      <c r="B167" s="15">
        <v>637036</v>
      </c>
      <c r="C167" s="9" t="s">
        <v>377</v>
      </c>
      <c r="D167" s="83">
        <v>1500</v>
      </c>
      <c r="E167" s="83">
        <v>2500</v>
      </c>
      <c r="F167" s="83">
        <v>2500</v>
      </c>
      <c r="G167" s="83">
        <v>2500</v>
      </c>
      <c r="H167" s="2"/>
    </row>
    <row r="168" spans="2:8" ht="12.75">
      <c r="B168" s="36">
        <v>640</v>
      </c>
      <c r="C168" s="37" t="s">
        <v>378</v>
      </c>
      <c r="D168" s="97">
        <f>SUM(D169:D171)</f>
        <v>3125</v>
      </c>
      <c r="E168" s="97">
        <f>SUM(E169:E171)</f>
        <v>3125</v>
      </c>
      <c r="F168" s="97">
        <f>SUM(F169:F171)</f>
        <v>3125</v>
      </c>
      <c r="G168" s="97">
        <f>SUM(G169:G171)</f>
        <v>3125</v>
      </c>
      <c r="H168" s="2"/>
    </row>
    <row r="169" spans="2:8" ht="12.75" hidden="1">
      <c r="B169" s="15">
        <v>641006</v>
      </c>
      <c r="C169" s="9" t="s">
        <v>111</v>
      </c>
      <c r="D169" s="83">
        <v>2425</v>
      </c>
      <c r="E169" s="83">
        <v>2425</v>
      </c>
      <c r="F169" s="83">
        <v>2425</v>
      </c>
      <c r="G169" s="83">
        <v>2425</v>
      </c>
      <c r="H169" s="2"/>
    </row>
    <row r="170" spans="2:8" ht="12.75" hidden="1">
      <c r="B170" s="15">
        <v>642013</v>
      </c>
      <c r="C170" s="9" t="s">
        <v>112</v>
      </c>
      <c r="D170" s="83">
        <v>0</v>
      </c>
      <c r="E170" s="83">
        <v>0</v>
      </c>
      <c r="F170" s="83">
        <v>0</v>
      </c>
      <c r="G170" s="83">
        <v>0</v>
      </c>
      <c r="H170" s="2"/>
    </row>
    <row r="171" spans="2:8" ht="12.75" hidden="1">
      <c r="B171" s="15">
        <v>642015</v>
      </c>
      <c r="C171" s="9" t="s">
        <v>113</v>
      </c>
      <c r="D171" s="83">
        <v>700</v>
      </c>
      <c r="E171" s="83">
        <v>700</v>
      </c>
      <c r="F171" s="83">
        <v>700</v>
      </c>
      <c r="G171" s="83">
        <v>700</v>
      </c>
      <c r="H171" s="2"/>
    </row>
    <row r="172" spans="2:8" ht="15.75">
      <c r="B172" s="15"/>
      <c r="C172" s="9"/>
      <c r="D172" s="82"/>
      <c r="E172" s="82"/>
      <c r="F172" s="82"/>
      <c r="G172" s="82"/>
      <c r="H172" s="2"/>
    </row>
    <row r="173" spans="2:8" ht="15.75">
      <c r="B173" s="21" t="s">
        <v>114</v>
      </c>
      <c r="C173" s="22" t="s">
        <v>115</v>
      </c>
      <c r="D173" s="88">
        <f>SUM(D174:D176)</f>
        <v>20350</v>
      </c>
      <c r="E173" s="88">
        <f>SUM(E174:E176)</f>
        <v>20350</v>
      </c>
      <c r="F173" s="88">
        <f>SUM(F174:F176)</f>
        <v>20350</v>
      </c>
      <c r="G173" s="88">
        <f>SUM(G174:G176)</f>
        <v>20350</v>
      </c>
      <c r="H173" s="2"/>
    </row>
    <row r="174" spans="2:8" ht="12.75">
      <c r="B174" s="23" t="s">
        <v>116</v>
      </c>
      <c r="C174" s="20" t="s">
        <v>117</v>
      </c>
      <c r="D174" s="83">
        <v>14000</v>
      </c>
      <c r="E174" s="83">
        <v>14000</v>
      </c>
      <c r="F174" s="83">
        <v>14000</v>
      </c>
      <c r="G174" s="83">
        <v>14000</v>
      </c>
      <c r="H174" s="2"/>
    </row>
    <row r="175" spans="2:8" ht="12.75">
      <c r="B175" s="15">
        <v>620000</v>
      </c>
      <c r="C175" s="9" t="s">
        <v>67</v>
      </c>
      <c r="D175" s="83">
        <v>4900</v>
      </c>
      <c r="E175" s="83">
        <v>4900</v>
      </c>
      <c r="F175" s="83">
        <v>4900</v>
      </c>
      <c r="G175" s="83">
        <v>4900</v>
      </c>
      <c r="H175" s="2"/>
    </row>
    <row r="176" spans="2:8" ht="12.75">
      <c r="B176" s="15">
        <v>630000</v>
      </c>
      <c r="C176" s="9" t="s">
        <v>118</v>
      </c>
      <c r="D176" s="83">
        <v>1450</v>
      </c>
      <c r="E176" s="83">
        <v>1450</v>
      </c>
      <c r="F176" s="83">
        <v>1450</v>
      </c>
      <c r="G176" s="83">
        <v>1450</v>
      </c>
      <c r="H176" s="2"/>
    </row>
    <row r="177" spans="2:8" ht="15.75">
      <c r="B177" s="16"/>
      <c r="C177" s="12"/>
      <c r="D177" s="82"/>
      <c r="E177" s="82"/>
      <c r="F177" s="82"/>
      <c r="G177" s="82"/>
      <c r="H177" s="2"/>
    </row>
    <row r="178" spans="2:8" ht="15.75">
      <c r="B178" s="24" t="s">
        <v>119</v>
      </c>
      <c r="C178" s="22" t="s">
        <v>120</v>
      </c>
      <c r="D178" s="82">
        <f>D179</f>
        <v>2600</v>
      </c>
      <c r="E178" s="82">
        <f>E179</f>
        <v>2600</v>
      </c>
      <c r="F178" s="82">
        <f>F179</f>
        <v>2600</v>
      </c>
      <c r="G178" s="82">
        <f>G179</f>
        <v>2600</v>
      </c>
      <c r="H178" s="2"/>
    </row>
    <row r="179" spans="2:8" ht="12.75">
      <c r="B179" s="19" t="s">
        <v>122</v>
      </c>
      <c r="C179" s="20" t="s">
        <v>123</v>
      </c>
      <c r="D179" s="83">
        <v>2600</v>
      </c>
      <c r="E179" s="83">
        <v>2600</v>
      </c>
      <c r="F179" s="83">
        <v>2600</v>
      </c>
      <c r="G179" s="83">
        <v>2600</v>
      </c>
      <c r="H179" s="2"/>
    </row>
    <row r="180" spans="2:8" ht="15.75">
      <c r="B180" s="19"/>
      <c r="C180" s="20"/>
      <c r="D180" s="82"/>
      <c r="E180" s="82"/>
      <c r="F180" s="82"/>
      <c r="G180" s="82"/>
      <c r="H180" s="2"/>
    </row>
    <row r="181" spans="2:8" ht="15.75">
      <c r="B181" s="13" t="s">
        <v>124</v>
      </c>
      <c r="C181" s="22" t="s">
        <v>125</v>
      </c>
      <c r="D181" s="88">
        <f>SUM(D183:D185)</f>
        <v>6000</v>
      </c>
      <c r="E181" s="88">
        <f>SUM(E183:E185)</f>
        <v>6000</v>
      </c>
      <c r="F181" s="88">
        <f>SUM(F183:F185)</f>
        <v>6000</v>
      </c>
      <c r="G181" s="88">
        <f>SUM(G183:G185)</f>
        <v>6000</v>
      </c>
      <c r="H181" s="2"/>
    </row>
    <row r="182" spans="2:8" ht="12.75">
      <c r="B182" s="36" t="s">
        <v>122</v>
      </c>
      <c r="C182" s="10" t="s">
        <v>164</v>
      </c>
      <c r="D182" s="95">
        <f>SUM(D183:D185)</f>
        <v>6000</v>
      </c>
      <c r="E182" s="95">
        <f>SUM(E183:E185)</f>
        <v>6000</v>
      </c>
      <c r="F182" s="95">
        <f>SUM(F183:F185)</f>
        <v>6000</v>
      </c>
      <c r="G182" s="95">
        <f>SUM(G183:G185)</f>
        <v>6000</v>
      </c>
      <c r="H182" s="2"/>
    </row>
    <row r="183" spans="2:8" ht="12.75">
      <c r="B183" s="19">
        <v>637005</v>
      </c>
      <c r="C183" s="20" t="s">
        <v>126</v>
      </c>
      <c r="D183" s="83">
        <v>3000</v>
      </c>
      <c r="E183" s="83">
        <v>3000</v>
      </c>
      <c r="F183" s="83">
        <v>3000</v>
      </c>
      <c r="G183" s="83">
        <v>3000</v>
      </c>
      <c r="H183" s="2"/>
    </row>
    <row r="184" spans="2:8" ht="12.75">
      <c r="B184" s="15">
        <v>637012</v>
      </c>
      <c r="C184" s="9" t="s">
        <v>127</v>
      </c>
      <c r="D184" s="83">
        <v>2500</v>
      </c>
      <c r="E184" s="83">
        <v>2500</v>
      </c>
      <c r="F184" s="83">
        <v>2500</v>
      </c>
      <c r="G184" s="83">
        <v>2500</v>
      </c>
      <c r="H184" s="2"/>
    </row>
    <row r="185" spans="2:8" ht="12.75">
      <c r="B185" s="15">
        <v>637035</v>
      </c>
      <c r="C185" s="9" t="s">
        <v>128</v>
      </c>
      <c r="D185" s="83">
        <v>500</v>
      </c>
      <c r="E185" s="83">
        <v>500</v>
      </c>
      <c r="F185" s="83">
        <v>500</v>
      </c>
      <c r="G185" s="83">
        <v>500</v>
      </c>
      <c r="H185" s="2"/>
    </row>
    <row r="186" spans="2:8" ht="15.75">
      <c r="B186" s="15"/>
      <c r="C186" s="9"/>
      <c r="D186" s="82"/>
      <c r="E186" s="82"/>
      <c r="F186" s="82"/>
      <c r="G186" s="82"/>
      <c r="H186" s="2"/>
    </row>
    <row r="187" spans="2:8" ht="15.75">
      <c r="B187" s="13" t="s">
        <v>129</v>
      </c>
      <c r="C187" s="14" t="s">
        <v>130</v>
      </c>
      <c r="D187" s="88">
        <f>SUM(D188:D190)</f>
        <v>12900</v>
      </c>
      <c r="E187" s="88">
        <f>SUM(E188:E190)</f>
        <v>12900</v>
      </c>
      <c r="F187" s="88">
        <f>SUM(F188:F190)</f>
        <v>12900</v>
      </c>
      <c r="G187" s="88">
        <f>SUM(G188:G190)</f>
        <v>12900</v>
      </c>
      <c r="H187" s="2"/>
    </row>
    <row r="188" spans="2:8" ht="12.75">
      <c r="B188" s="15">
        <v>610000</v>
      </c>
      <c r="C188" s="9" t="s">
        <v>131</v>
      </c>
      <c r="D188" s="83">
        <v>8800</v>
      </c>
      <c r="E188" s="83">
        <v>8800</v>
      </c>
      <c r="F188" s="83">
        <v>8800</v>
      </c>
      <c r="G188" s="83">
        <v>8800</v>
      </c>
      <c r="H188" s="2"/>
    </row>
    <row r="189" spans="2:8" ht="12.75">
      <c r="B189" s="15">
        <v>620000</v>
      </c>
      <c r="C189" s="9" t="s">
        <v>67</v>
      </c>
      <c r="D189" s="83">
        <v>3150</v>
      </c>
      <c r="E189" s="83">
        <v>3150</v>
      </c>
      <c r="F189" s="83">
        <v>3150</v>
      </c>
      <c r="G189" s="83">
        <v>3150</v>
      </c>
      <c r="H189" s="2"/>
    </row>
    <row r="190" spans="2:8" ht="12.75">
      <c r="B190" s="15">
        <v>633000</v>
      </c>
      <c r="C190" s="9" t="s">
        <v>118</v>
      </c>
      <c r="D190" s="83">
        <v>950</v>
      </c>
      <c r="E190" s="83">
        <v>950</v>
      </c>
      <c r="F190" s="83">
        <v>950</v>
      </c>
      <c r="G190" s="83">
        <v>950</v>
      </c>
      <c r="H190" s="2"/>
    </row>
    <row r="191" spans="2:8" ht="15.75">
      <c r="B191" s="15"/>
      <c r="C191" s="9"/>
      <c r="D191" s="82"/>
      <c r="E191" s="82"/>
      <c r="F191" s="82"/>
      <c r="G191" s="82"/>
      <c r="H191" s="2"/>
    </row>
    <row r="192" spans="2:8" ht="15.75">
      <c r="B192" s="24" t="s">
        <v>132</v>
      </c>
      <c r="C192" s="22" t="s">
        <v>133</v>
      </c>
      <c r="D192" s="82">
        <f>D193</f>
        <v>0</v>
      </c>
      <c r="E192" s="82">
        <f>E193</f>
        <v>0</v>
      </c>
      <c r="F192" s="82">
        <f>F193</f>
        <v>0</v>
      </c>
      <c r="G192" s="82">
        <f>G193</f>
        <v>0</v>
      </c>
      <c r="H192" s="2"/>
    </row>
    <row r="193" spans="2:8" ht="12.75">
      <c r="B193" s="19" t="s">
        <v>122</v>
      </c>
      <c r="C193" s="20" t="s">
        <v>133</v>
      </c>
      <c r="D193" s="83">
        <v>0</v>
      </c>
      <c r="E193" s="83">
        <v>0</v>
      </c>
      <c r="F193" s="83">
        <v>0</v>
      </c>
      <c r="G193" s="83">
        <v>0</v>
      </c>
      <c r="H193" s="2"/>
    </row>
    <row r="194" spans="2:8" ht="15.75">
      <c r="B194" s="15"/>
      <c r="C194" s="9"/>
      <c r="D194" s="82"/>
      <c r="E194" s="82"/>
      <c r="F194" s="82"/>
      <c r="G194" s="82"/>
      <c r="H194" s="2"/>
    </row>
    <row r="195" spans="2:8" ht="15.75">
      <c r="B195" s="13" t="s">
        <v>134</v>
      </c>
      <c r="C195" s="14" t="s">
        <v>135</v>
      </c>
      <c r="D195" s="88">
        <f>D196</f>
        <v>5050</v>
      </c>
      <c r="E195" s="88">
        <f>E196</f>
        <v>5050</v>
      </c>
      <c r="F195" s="88">
        <f>F196</f>
        <v>5050</v>
      </c>
      <c r="G195" s="88">
        <f>G196</f>
        <v>5050</v>
      </c>
      <c r="H195" s="2"/>
    </row>
    <row r="196" spans="2:8" ht="12.75">
      <c r="B196" s="36" t="s">
        <v>410</v>
      </c>
      <c r="C196" s="37" t="s">
        <v>411</v>
      </c>
      <c r="D196" s="95">
        <f>SUM(D197:D202)</f>
        <v>5050</v>
      </c>
      <c r="E196" s="95">
        <f>SUM(E197:E202)</f>
        <v>5050</v>
      </c>
      <c r="F196" s="95">
        <f>SUM(F197:F202)</f>
        <v>5050</v>
      </c>
      <c r="G196" s="95">
        <f>SUM(G197:G202)</f>
        <v>5050</v>
      </c>
      <c r="H196" s="2"/>
    </row>
    <row r="197" spans="2:8" ht="12.75">
      <c r="B197" s="15">
        <v>651002</v>
      </c>
      <c r="C197" s="9" t="s">
        <v>136</v>
      </c>
      <c r="D197" s="81">
        <v>0</v>
      </c>
      <c r="E197" s="81">
        <v>0</v>
      </c>
      <c r="F197" s="81">
        <v>0</v>
      </c>
      <c r="G197" s="81">
        <v>0</v>
      </c>
      <c r="H197" s="2"/>
    </row>
    <row r="198" spans="2:8" ht="12.75">
      <c r="B198" s="15">
        <v>651002</v>
      </c>
      <c r="C198" s="9" t="s">
        <v>392</v>
      </c>
      <c r="D198" s="81"/>
      <c r="E198" s="81"/>
      <c r="F198" s="81"/>
      <c r="G198" s="81"/>
      <c r="H198" s="2"/>
    </row>
    <row r="199" spans="2:8" ht="12.75">
      <c r="B199" s="15">
        <v>651002</v>
      </c>
      <c r="C199" s="9" t="s">
        <v>137</v>
      </c>
      <c r="D199" s="81">
        <v>0</v>
      </c>
      <c r="E199" s="81">
        <v>0</v>
      </c>
      <c r="F199" s="81">
        <v>0</v>
      </c>
      <c r="G199" s="81">
        <v>0</v>
      </c>
      <c r="H199" s="2"/>
    </row>
    <row r="200" spans="2:8" ht="12.75">
      <c r="B200" s="15">
        <v>651002</v>
      </c>
      <c r="C200" s="9" t="s">
        <v>138</v>
      </c>
      <c r="D200" s="81">
        <v>0</v>
      </c>
      <c r="E200" s="81">
        <v>0</v>
      </c>
      <c r="F200" s="81">
        <v>0</v>
      </c>
      <c r="G200" s="81">
        <v>0</v>
      </c>
      <c r="H200" s="2"/>
    </row>
    <row r="201" spans="2:8" ht="12.75">
      <c r="B201" s="15">
        <v>651002</v>
      </c>
      <c r="C201" s="9" t="s">
        <v>139</v>
      </c>
      <c r="D201" s="81">
        <v>0</v>
      </c>
      <c r="E201" s="81">
        <v>0</v>
      </c>
      <c r="F201" s="81">
        <v>0</v>
      </c>
      <c r="G201" s="81">
        <v>0</v>
      </c>
      <c r="H201" s="2"/>
    </row>
    <row r="202" spans="2:8" ht="12.75">
      <c r="B202" s="15">
        <v>651002</v>
      </c>
      <c r="C202" s="9" t="s">
        <v>140</v>
      </c>
      <c r="D202" s="83">
        <v>5050</v>
      </c>
      <c r="E202" s="83">
        <v>5050</v>
      </c>
      <c r="F202" s="83">
        <v>5050</v>
      </c>
      <c r="G202" s="83">
        <v>5050</v>
      </c>
      <c r="H202" s="2"/>
    </row>
    <row r="203" spans="2:8" ht="15.75">
      <c r="B203" s="16"/>
      <c r="C203" s="12"/>
      <c r="D203" s="82"/>
      <c r="E203" s="82"/>
      <c r="F203" s="82"/>
      <c r="G203" s="82"/>
      <c r="H203" s="2"/>
    </row>
    <row r="204" spans="2:8" ht="15.75">
      <c r="B204" s="25" t="s">
        <v>141</v>
      </c>
      <c r="C204" s="14" t="s">
        <v>142</v>
      </c>
      <c r="D204" s="98">
        <f>SUM(D205+D210)</f>
        <v>108630</v>
      </c>
      <c r="E204" s="98">
        <f>SUM(E205+E210)</f>
        <v>108730</v>
      </c>
      <c r="F204" s="98">
        <f>SUM(F205+F210)</f>
        <v>108730</v>
      </c>
      <c r="G204" s="98">
        <f>SUM(G205+G210)</f>
        <v>108730</v>
      </c>
      <c r="H204" s="2"/>
    </row>
    <row r="205" spans="2:8" ht="12.75">
      <c r="B205" s="26"/>
      <c r="C205" s="20" t="s">
        <v>408</v>
      </c>
      <c r="D205" s="102">
        <f>SUM(D206:D208)</f>
        <v>73230</v>
      </c>
      <c r="E205" s="102">
        <f>SUM(E206:E209)</f>
        <v>73330</v>
      </c>
      <c r="F205" s="102">
        <f>SUM(F206:F209)</f>
        <v>73330</v>
      </c>
      <c r="G205" s="102">
        <f>SUM(G206:G209)</f>
        <v>73330</v>
      </c>
      <c r="H205" s="2"/>
    </row>
    <row r="206" spans="2:8" ht="12.75" hidden="1">
      <c r="B206" s="26" t="s">
        <v>406</v>
      </c>
      <c r="C206" s="20" t="s">
        <v>405</v>
      </c>
      <c r="D206" s="83">
        <v>47000</v>
      </c>
      <c r="E206" s="83">
        <v>47000</v>
      </c>
      <c r="F206" s="83">
        <v>47000</v>
      </c>
      <c r="G206" s="83">
        <v>47000</v>
      </c>
      <c r="H206" s="2"/>
    </row>
    <row r="207" spans="2:8" ht="12.75" hidden="1">
      <c r="B207" s="26" t="s">
        <v>407</v>
      </c>
      <c r="C207" s="20" t="s">
        <v>67</v>
      </c>
      <c r="D207" s="83">
        <v>16500</v>
      </c>
      <c r="E207" s="83">
        <v>16500</v>
      </c>
      <c r="F207" s="83">
        <v>16500</v>
      </c>
      <c r="G207" s="83">
        <v>16500</v>
      </c>
      <c r="H207" s="2"/>
    </row>
    <row r="208" spans="2:8" ht="12.75" hidden="1">
      <c r="B208" s="26" t="s">
        <v>122</v>
      </c>
      <c r="C208" s="20" t="s">
        <v>164</v>
      </c>
      <c r="D208" s="83">
        <v>9730</v>
      </c>
      <c r="E208" s="83">
        <v>9730</v>
      </c>
      <c r="F208" s="83">
        <v>9730</v>
      </c>
      <c r="G208" s="83">
        <v>9730</v>
      </c>
      <c r="H208" s="2"/>
    </row>
    <row r="209" spans="2:8" ht="12.75" hidden="1">
      <c r="B209" s="15">
        <v>641001</v>
      </c>
      <c r="C209" s="20" t="s">
        <v>446</v>
      </c>
      <c r="D209" s="83"/>
      <c r="E209" s="83">
        <v>100</v>
      </c>
      <c r="F209" s="83">
        <v>100</v>
      </c>
      <c r="G209" s="83">
        <v>100</v>
      </c>
      <c r="H209" s="2"/>
    </row>
    <row r="210" spans="2:8" ht="12.75">
      <c r="B210" s="27"/>
      <c r="C210" s="10" t="s">
        <v>143</v>
      </c>
      <c r="D210" s="84">
        <f>SUM(D211:D213)</f>
        <v>35400</v>
      </c>
      <c r="E210" s="84">
        <f>SUM(E211:E213)</f>
        <v>35400</v>
      </c>
      <c r="F210" s="84">
        <f>SUM(F211:F213)</f>
        <v>35400</v>
      </c>
      <c r="G210" s="84">
        <f>SUM(G211:G213)</f>
        <v>35400</v>
      </c>
      <c r="H210" s="2"/>
    </row>
    <row r="211" spans="2:8" ht="12.75" hidden="1">
      <c r="B211" s="26" t="s">
        <v>406</v>
      </c>
      <c r="C211" s="9" t="s">
        <v>405</v>
      </c>
      <c r="D211" s="83">
        <v>25000</v>
      </c>
      <c r="E211" s="83">
        <v>25000</v>
      </c>
      <c r="F211" s="83">
        <v>25000</v>
      </c>
      <c r="G211" s="83">
        <v>25000</v>
      </c>
      <c r="H211" s="2"/>
    </row>
    <row r="212" spans="2:8" ht="12.75" hidden="1">
      <c r="B212" s="26" t="s">
        <v>407</v>
      </c>
      <c r="C212" s="9" t="s">
        <v>67</v>
      </c>
      <c r="D212" s="83">
        <v>7500</v>
      </c>
      <c r="E212" s="83">
        <v>7500</v>
      </c>
      <c r="F212" s="83">
        <v>7500</v>
      </c>
      <c r="G212" s="83">
        <v>7500</v>
      </c>
      <c r="H212" s="2"/>
    </row>
    <row r="213" spans="2:8" ht="12.75" hidden="1">
      <c r="B213" s="26" t="s">
        <v>122</v>
      </c>
      <c r="C213" s="9" t="s">
        <v>164</v>
      </c>
      <c r="D213" s="83">
        <v>2900</v>
      </c>
      <c r="E213" s="83">
        <v>2900</v>
      </c>
      <c r="F213" s="83">
        <v>2900</v>
      </c>
      <c r="G213" s="83">
        <v>2900</v>
      </c>
      <c r="H213" s="2"/>
    </row>
    <row r="214" spans="2:8" ht="15.75">
      <c r="B214" s="25"/>
      <c r="C214" s="9"/>
      <c r="D214" s="82"/>
      <c r="E214" s="82"/>
      <c r="F214" s="82"/>
      <c r="G214" s="82"/>
      <c r="H214" s="2"/>
    </row>
    <row r="215" spans="2:8" ht="15.75">
      <c r="B215" s="13" t="s">
        <v>144</v>
      </c>
      <c r="C215" s="14" t="s">
        <v>145</v>
      </c>
      <c r="D215" s="82">
        <v>2900</v>
      </c>
      <c r="E215" s="82">
        <v>2900</v>
      </c>
      <c r="F215" s="82">
        <v>2900</v>
      </c>
      <c r="G215" s="82">
        <v>2900</v>
      </c>
      <c r="H215" s="2"/>
    </row>
    <row r="216" spans="2:8" ht="15.75">
      <c r="B216" s="13"/>
      <c r="C216" s="14"/>
      <c r="D216" s="82"/>
      <c r="E216" s="82"/>
      <c r="F216" s="82"/>
      <c r="G216" s="82"/>
      <c r="H216" s="2"/>
    </row>
    <row r="217" spans="2:8" ht="15.75">
      <c r="B217" s="13" t="s">
        <v>146</v>
      </c>
      <c r="C217" s="14" t="s">
        <v>147</v>
      </c>
      <c r="D217" s="88">
        <f>SUM(D218:D221)</f>
        <v>160420</v>
      </c>
      <c r="E217" s="88">
        <f>SUM(E218:E221)</f>
        <v>202020</v>
      </c>
      <c r="F217" s="88">
        <f>SUM(F218:F221)</f>
        <v>210850</v>
      </c>
      <c r="G217" s="88">
        <f>SUM(G218:G221)</f>
        <v>210850</v>
      </c>
      <c r="H217" s="2"/>
    </row>
    <row r="218" spans="2:8" ht="12.75">
      <c r="B218" s="15">
        <v>600000</v>
      </c>
      <c r="C218" s="9" t="s">
        <v>148</v>
      </c>
      <c r="D218" s="83">
        <v>420</v>
      </c>
      <c r="E218" s="83">
        <v>420</v>
      </c>
      <c r="F218" s="83">
        <v>420</v>
      </c>
      <c r="G218" s="83">
        <v>420</v>
      </c>
      <c r="H218" s="2"/>
    </row>
    <row r="219" spans="2:8" ht="12.75">
      <c r="B219" s="15">
        <v>635006</v>
      </c>
      <c r="C219" s="9" t="s">
        <v>469</v>
      </c>
      <c r="D219" s="83">
        <v>0</v>
      </c>
      <c r="E219" s="83">
        <v>0</v>
      </c>
      <c r="F219" s="83">
        <v>8830</v>
      </c>
      <c r="G219" s="83">
        <v>8830</v>
      </c>
      <c r="H219" s="2"/>
    </row>
    <row r="220" spans="2:8" ht="12.75">
      <c r="B220" s="15">
        <v>641001</v>
      </c>
      <c r="C220" s="9" t="s">
        <v>447</v>
      </c>
      <c r="D220" s="83"/>
      <c r="E220" s="83">
        <v>100</v>
      </c>
      <c r="F220" s="83">
        <v>100</v>
      </c>
      <c r="G220" s="83">
        <v>100</v>
      </c>
      <c r="H220" s="2"/>
    </row>
    <row r="221" spans="2:8" ht="12.75">
      <c r="B221" s="15">
        <v>641001</v>
      </c>
      <c r="C221" s="9" t="s">
        <v>149</v>
      </c>
      <c r="D221" s="83">
        <v>160000</v>
      </c>
      <c r="E221" s="83">
        <v>201500</v>
      </c>
      <c r="F221" s="83">
        <v>201500</v>
      </c>
      <c r="G221" s="83">
        <v>201500</v>
      </c>
      <c r="H221" s="2"/>
    </row>
    <row r="222" spans="2:8" ht="15.75">
      <c r="B222" s="15"/>
      <c r="C222" s="9"/>
      <c r="D222" s="82"/>
      <c r="E222" s="82"/>
      <c r="F222" s="82"/>
      <c r="G222" s="82"/>
      <c r="H222" s="2"/>
    </row>
    <row r="223" spans="2:8" ht="15.75">
      <c r="B223" s="13" t="s">
        <v>150</v>
      </c>
      <c r="C223" s="14" t="s">
        <v>151</v>
      </c>
      <c r="D223" s="88">
        <f>SUM(D224:D230)</f>
        <v>205200</v>
      </c>
      <c r="E223" s="88">
        <f>SUM(E224:E230)</f>
        <v>223300</v>
      </c>
      <c r="F223" s="88">
        <f>SUM(F224:F230)</f>
        <v>223300</v>
      </c>
      <c r="G223" s="88">
        <f>SUM(G224:G230)</f>
        <v>223300</v>
      </c>
      <c r="H223" s="2"/>
    </row>
    <row r="224" spans="2:8" ht="12.75">
      <c r="B224" s="19">
        <v>633006</v>
      </c>
      <c r="C224" s="20" t="s">
        <v>152</v>
      </c>
      <c r="D224" s="83">
        <v>700</v>
      </c>
      <c r="E224" s="83">
        <v>700</v>
      </c>
      <c r="F224" s="83">
        <v>700</v>
      </c>
      <c r="G224" s="83">
        <v>700</v>
      </c>
      <c r="H224" s="2"/>
    </row>
    <row r="225" spans="2:8" ht="12.75">
      <c r="B225" s="19">
        <v>637005</v>
      </c>
      <c r="C225" s="20" t="s">
        <v>153</v>
      </c>
      <c r="D225" s="83">
        <v>2000</v>
      </c>
      <c r="E225" s="83">
        <v>2000</v>
      </c>
      <c r="F225" s="83">
        <v>2000</v>
      </c>
      <c r="G225" s="83">
        <v>2000</v>
      </c>
      <c r="H225" s="2"/>
    </row>
    <row r="226" spans="2:8" ht="12.75">
      <c r="B226" s="19">
        <v>641001</v>
      </c>
      <c r="C226" s="20" t="s">
        <v>448</v>
      </c>
      <c r="D226" s="83"/>
      <c r="E226" s="83">
        <v>100</v>
      </c>
      <c r="F226" s="83">
        <v>100</v>
      </c>
      <c r="G226" s="83">
        <v>100</v>
      </c>
      <c r="H226" s="2"/>
    </row>
    <row r="227" spans="2:8" ht="12.75">
      <c r="B227" s="19">
        <v>641001</v>
      </c>
      <c r="C227" s="20" t="s">
        <v>154</v>
      </c>
      <c r="D227" s="83">
        <v>27500</v>
      </c>
      <c r="E227" s="83">
        <v>20000</v>
      </c>
      <c r="F227" s="83">
        <v>20000</v>
      </c>
      <c r="G227" s="83">
        <v>20000</v>
      </c>
      <c r="H227" s="2"/>
    </row>
    <row r="228" spans="2:8" ht="12.75">
      <c r="B228" s="19">
        <v>641001</v>
      </c>
      <c r="C228" s="20" t="s">
        <v>393</v>
      </c>
      <c r="D228" s="83">
        <v>0</v>
      </c>
      <c r="E228" s="83">
        <v>0</v>
      </c>
      <c r="F228" s="83">
        <v>0</v>
      </c>
      <c r="G228" s="83">
        <v>0</v>
      </c>
      <c r="H228" s="2"/>
    </row>
    <row r="229" spans="2:8" ht="12.75">
      <c r="B229" s="15">
        <v>641001</v>
      </c>
      <c r="C229" s="9" t="s">
        <v>155</v>
      </c>
      <c r="D229" s="83">
        <v>45000</v>
      </c>
      <c r="E229" s="83">
        <v>45000</v>
      </c>
      <c r="F229" s="83">
        <v>45000</v>
      </c>
      <c r="G229" s="83">
        <v>45000</v>
      </c>
      <c r="H229" s="2"/>
    </row>
    <row r="230" spans="2:8" ht="12.75">
      <c r="B230" s="15">
        <v>641001</v>
      </c>
      <c r="C230" s="9" t="s">
        <v>156</v>
      </c>
      <c r="D230" s="83">
        <v>130000</v>
      </c>
      <c r="E230" s="83">
        <v>155500</v>
      </c>
      <c r="F230" s="83">
        <v>155500</v>
      </c>
      <c r="G230" s="83">
        <v>155500</v>
      </c>
      <c r="H230" s="2"/>
    </row>
    <row r="231" spans="2:8" ht="12.75">
      <c r="B231" s="15"/>
      <c r="C231" s="9"/>
      <c r="D231" s="83"/>
      <c r="E231" s="83"/>
      <c r="F231" s="83"/>
      <c r="G231" s="83"/>
      <c r="H231" s="2"/>
    </row>
    <row r="232" spans="2:8" ht="15.75">
      <c r="B232" s="24" t="s">
        <v>157</v>
      </c>
      <c r="C232" s="22" t="s">
        <v>158</v>
      </c>
      <c r="D232" s="82">
        <f>D233</f>
        <v>900</v>
      </c>
      <c r="E232" s="82">
        <f>E233</f>
        <v>900</v>
      </c>
      <c r="F232" s="82">
        <f>F233</f>
        <v>900</v>
      </c>
      <c r="G232" s="82">
        <f>G233</f>
        <v>900</v>
      </c>
      <c r="H232" s="2"/>
    </row>
    <row r="233" spans="2:8" ht="12.75">
      <c r="B233" s="15">
        <v>600000</v>
      </c>
      <c r="C233" s="9" t="s">
        <v>159</v>
      </c>
      <c r="D233" s="83">
        <v>900</v>
      </c>
      <c r="E233" s="83">
        <v>900</v>
      </c>
      <c r="F233" s="83">
        <v>900</v>
      </c>
      <c r="G233" s="83">
        <v>900</v>
      </c>
      <c r="H233" s="2"/>
    </row>
    <row r="234" spans="2:8" ht="12.75">
      <c r="B234" s="15"/>
      <c r="C234" s="9"/>
      <c r="D234" s="83"/>
      <c r="E234" s="83"/>
      <c r="F234" s="83"/>
      <c r="G234" s="83"/>
      <c r="H234" s="2"/>
    </row>
    <row r="235" spans="2:8" ht="15.75">
      <c r="B235" s="28" t="s">
        <v>160</v>
      </c>
      <c r="C235" s="22" t="s">
        <v>161</v>
      </c>
      <c r="D235" s="88">
        <f>SUM(D236:D239)</f>
        <v>63250</v>
      </c>
      <c r="E235" s="88">
        <f>SUM(E236:E239)</f>
        <v>63250</v>
      </c>
      <c r="F235" s="88">
        <f>SUM(F236:F239)</f>
        <v>63250</v>
      </c>
      <c r="G235" s="88">
        <f>SUM(G236:G239)</f>
        <v>63250</v>
      </c>
      <c r="H235" s="2"/>
    </row>
    <row r="236" spans="2:8" ht="12.75">
      <c r="B236" s="15">
        <v>610000</v>
      </c>
      <c r="C236" s="9" t="s">
        <v>162</v>
      </c>
      <c r="D236" s="83">
        <v>10300</v>
      </c>
      <c r="E236" s="83">
        <v>10300</v>
      </c>
      <c r="F236" s="83">
        <v>10300</v>
      </c>
      <c r="G236" s="83">
        <v>10300</v>
      </c>
      <c r="H236" s="2"/>
    </row>
    <row r="237" spans="2:8" ht="12.75">
      <c r="B237" s="15">
        <v>620000</v>
      </c>
      <c r="C237" s="9" t="s">
        <v>163</v>
      </c>
      <c r="D237" s="83">
        <v>3250</v>
      </c>
      <c r="E237" s="83">
        <v>3250</v>
      </c>
      <c r="F237" s="83">
        <v>3250</v>
      </c>
      <c r="G237" s="83">
        <v>3250</v>
      </c>
      <c r="H237" s="2"/>
    </row>
    <row r="238" spans="2:8" ht="12.75">
      <c r="B238" s="15">
        <v>630000</v>
      </c>
      <c r="C238" s="9" t="s">
        <v>164</v>
      </c>
      <c r="D238" s="83">
        <v>700</v>
      </c>
      <c r="E238" s="83">
        <v>700</v>
      </c>
      <c r="F238" s="83">
        <v>700</v>
      </c>
      <c r="G238" s="83">
        <v>700</v>
      </c>
      <c r="H238" s="2"/>
    </row>
    <row r="239" spans="2:8" ht="12.75">
      <c r="B239" s="15">
        <v>633000</v>
      </c>
      <c r="C239" s="9" t="s">
        <v>165</v>
      </c>
      <c r="D239" s="83">
        <v>49000</v>
      </c>
      <c r="E239" s="83">
        <v>49000</v>
      </c>
      <c r="F239" s="83">
        <v>49000</v>
      </c>
      <c r="G239" s="83">
        <v>49000</v>
      </c>
      <c r="H239" s="2"/>
    </row>
    <row r="240" spans="2:8" ht="12.75">
      <c r="B240" s="16"/>
      <c r="C240" s="12"/>
      <c r="D240" s="83"/>
      <c r="E240" s="83"/>
      <c r="F240" s="83"/>
      <c r="G240" s="83"/>
      <c r="H240" s="2"/>
    </row>
    <row r="241" spans="2:8" ht="15.75">
      <c r="B241" s="13" t="s">
        <v>166</v>
      </c>
      <c r="C241" s="14" t="s">
        <v>167</v>
      </c>
      <c r="D241" s="88">
        <f>SUM(D242:D256)</f>
        <v>99900</v>
      </c>
      <c r="E241" s="88">
        <f>SUM(E242:E256)</f>
        <v>129400</v>
      </c>
      <c r="F241" s="88">
        <f>SUM(F242:F256)</f>
        <v>132900</v>
      </c>
      <c r="G241" s="88">
        <f>SUM(G242:G256)</f>
        <v>141014</v>
      </c>
      <c r="H241" s="120"/>
    </row>
    <row r="242" spans="2:8" ht="12.75">
      <c r="B242" s="19">
        <v>610000</v>
      </c>
      <c r="C242" s="20" t="s">
        <v>168</v>
      </c>
      <c r="D242" s="83">
        <v>3000</v>
      </c>
      <c r="E242" s="83">
        <v>3000</v>
      </c>
      <c r="F242" s="83">
        <v>3000</v>
      </c>
      <c r="G242" s="83">
        <v>3000</v>
      </c>
      <c r="H242" s="2"/>
    </row>
    <row r="243" spans="2:8" ht="12.75">
      <c r="B243" s="19">
        <v>620000</v>
      </c>
      <c r="C243" s="20" t="s">
        <v>169</v>
      </c>
      <c r="D243" s="83">
        <v>800</v>
      </c>
      <c r="E243" s="83">
        <v>800</v>
      </c>
      <c r="F243" s="83">
        <v>800</v>
      </c>
      <c r="G243" s="83">
        <v>800</v>
      </c>
      <c r="H243" s="2"/>
    </row>
    <row r="244" spans="2:8" ht="12.75">
      <c r="B244" s="19">
        <v>630000</v>
      </c>
      <c r="C244" s="20" t="s">
        <v>170</v>
      </c>
      <c r="D244" s="83">
        <v>1600</v>
      </c>
      <c r="E244" s="83">
        <v>1600</v>
      </c>
      <c r="F244" s="83">
        <v>1600</v>
      </c>
      <c r="G244" s="83">
        <v>1600</v>
      </c>
      <c r="H244" s="2"/>
    </row>
    <row r="245" spans="2:8" ht="12.75">
      <c r="B245" s="19">
        <v>635006</v>
      </c>
      <c r="C245" s="20" t="s">
        <v>467</v>
      </c>
      <c r="D245" s="83">
        <v>0</v>
      </c>
      <c r="E245" s="83">
        <v>0</v>
      </c>
      <c r="F245" s="83">
        <v>3500</v>
      </c>
      <c r="G245" s="83">
        <v>5164</v>
      </c>
      <c r="H245" s="119"/>
    </row>
    <row r="246" spans="2:8" ht="12.75">
      <c r="B246" s="19">
        <v>637005</v>
      </c>
      <c r="C246" s="20" t="s">
        <v>439</v>
      </c>
      <c r="D246" s="83">
        <v>30000</v>
      </c>
      <c r="E246" s="83">
        <v>30000</v>
      </c>
      <c r="F246" s="83">
        <v>30000</v>
      </c>
      <c r="G246" s="83">
        <v>30000</v>
      </c>
      <c r="H246" s="2"/>
    </row>
    <row r="247" spans="2:8" ht="12.75">
      <c r="B247" s="19">
        <v>637005</v>
      </c>
      <c r="C247" s="20" t="s">
        <v>331</v>
      </c>
      <c r="D247" s="83"/>
      <c r="E247" s="83"/>
      <c r="F247" s="83"/>
      <c r="G247" s="83"/>
      <c r="H247" s="2"/>
    </row>
    <row r="248" spans="2:8" ht="12.75">
      <c r="B248" s="19">
        <v>637005</v>
      </c>
      <c r="C248" s="20" t="s">
        <v>171</v>
      </c>
      <c r="D248" s="83">
        <v>10000</v>
      </c>
      <c r="E248" s="83">
        <v>10000</v>
      </c>
      <c r="F248" s="83">
        <v>10000</v>
      </c>
      <c r="G248" s="83">
        <v>10000</v>
      </c>
      <c r="H248" s="2"/>
    </row>
    <row r="249" spans="2:8" ht="12.75">
      <c r="B249" s="19">
        <v>637005</v>
      </c>
      <c r="C249" s="20" t="s">
        <v>370</v>
      </c>
      <c r="D249" s="83">
        <v>1000</v>
      </c>
      <c r="E249" s="83">
        <v>1000</v>
      </c>
      <c r="F249" s="83">
        <v>1000</v>
      </c>
      <c r="G249" s="83">
        <v>1000</v>
      </c>
      <c r="H249" s="2"/>
    </row>
    <row r="250" spans="2:8" ht="12.75">
      <c r="B250" s="19" t="s">
        <v>372</v>
      </c>
      <c r="C250" s="20" t="s">
        <v>381</v>
      </c>
      <c r="D250" s="83"/>
      <c r="E250" s="83"/>
      <c r="F250" s="83"/>
      <c r="G250" s="83"/>
      <c r="H250" s="2"/>
    </row>
    <row r="251" spans="2:8" ht="12.75">
      <c r="B251" s="19">
        <v>641001</v>
      </c>
      <c r="C251" s="20" t="s">
        <v>371</v>
      </c>
      <c r="D251" s="83">
        <v>0</v>
      </c>
      <c r="E251" s="83">
        <v>0</v>
      </c>
      <c r="F251" s="83">
        <v>0</v>
      </c>
      <c r="G251" s="83">
        <v>0</v>
      </c>
      <c r="H251" s="2"/>
    </row>
    <row r="252" spans="2:8" ht="12.75">
      <c r="B252" s="19">
        <v>641001</v>
      </c>
      <c r="C252" s="20" t="s">
        <v>480</v>
      </c>
      <c r="D252" s="83"/>
      <c r="E252" s="83"/>
      <c r="F252" s="83"/>
      <c r="G252" s="83">
        <v>5000</v>
      </c>
      <c r="H252" s="2"/>
    </row>
    <row r="253" spans="2:8" ht="12.75">
      <c r="B253" s="19">
        <v>641001</v>
      </c>
      <c r="C253" s="20" t="s">
        <v>481</v>
      </c>
      <c r="D253" s="83"/>
      <c r="E253" s="83"/>
      <c r="F253" s="83"/>
      <c r="G253" s="83">
        <v>700</v>
      </c>
      <c r="H253" s="2"/>
    </row>
    <row r="254" spans="2:8" ht="12.75">
      <c r="B254" s="19">
        <v>641001</v>
      </c>
      <c r="C254" s="20" t="s">
        <v>482</v>
      </c>
      <c r="D254" s="83"/>
      <c r="E254" s="83"/>
      <c r="F254" s="83"/>
      <c r="G254" s="83">
        <v>750</v>
      </c>
      <c r="H254" s="2"/>
    </row>
    <row r="255" spans="2:8" ht="12.75">
      <c r="B255" s="19">
        <v>641001</v>
      </c>
      <c r="C255" s="20" t="s">
        <v>363</v>
      </c>
      <c r="D255" s="83">
        <v>3500</v>
      </c>
      <c r="E255" s="83">
        <v>0</v>
      </c>
      <c r="F255" s="83">
        <v>0</v>
      </c>
      <c r="G255" s="83">
        <v>0</v>
      </c>
      <c r="H255" s="2"/>
    </row>
    <row r="256" spans="2:8" ht="12.75">
      <c r="B256" s="19">
        <v>641001</v>
      </c>
      <c r="C256" s="20" t="s">
        <v>172</v>
      </c>
      <c r="D256" s="83">
        <v>50000</v>
      </c>
      <c r="E256" s="83">
        <v>83000</v>
      </c>
      <c r="F256" s="83">
        <v>83000</v>
      </c>
      <c r="G256" s="83">
        <v>83000</v>
      </c>
      <c r="H256" s="2"/>
    </row>
    <row r="257" spans="2:8" ht="12.75">
      <c r="B257" s="15"/>
      <c r="C257" s="9"/>
      <c r="D257" s="83"/>
      <c r="E257" s="83"/>
      <c r="F257" s="83"/>
      <c r="G257" s="83"/>
      <c r="H257" s="2"/>
    </row>
    <row r="258" spans="2:8" ht="15.75">
      <c r="B258" s="13" t="s">
        <v>173</v>
      </c>
      <c r="C258" s="14" t="s">
        <v>174</v>
      </c>
      <c r="D258" s="88">
        <f>SUM(D259+D263+D264)</f>
        <v>96350</v>
      </c>
      <c r="E258" s="88">
        <f>SUM(E259+E263+E264)</f>
        <v>101350</v>
      </c>
      <c r="F258" s="88">
        <f>SUM(F259+F263+F264)</f>
        <v>101350</v>
      </c>
      <c r="G258" s="88">
        <f>SUM(G259+G263+G264)</f>
        <v>101350</v>
      </c>
      <c r="H258" s="2"/>
    </row>
    <row r="259" spans="2:8" ht="12.75">
      <c r="B259" s="36" t="s">
        <v>122</v>
      </c>
      <c r="C259" s="37" t="s">
        <v>164</v>
      </c>
      <c r="D259" s="95">
        <f>SUM(D260:D262)</f>
        <v>81350</v>
      </c>
      <c r="E259" s="95">
        <f>SUM(E260:E262)</f>
        <v>81350</v>
      </c>
      <c r="F259" s="95">
        <f>SUM(F260:F262)</f>
        <v>81350</v>
      </c>
      <c r="G259" s="95">
        <f>SUM(G260:G262)</f>
        <v>81350</v>
      </c>
      <c r="H259" s="2"/>
    </row>
    <row r="260" spans="2:8" ht="12.75">
      <c r="B260" s="15">
        <v>632001</v>
      </c>
      <c r="C260" s="9" t="s">
        <v>175</v>
      </c>
      <c r="D260" s="83">
        <v>80000</v>
      </c>
      <c r="E260" s="83">
        <v>80000</v>
      </c>
      <c r="F260" s="83">
        <v>80000</v>
      </c>
      <c r="G260" s="83">
        <v>80000</v>
      </c>
      <c r="H260" s="2"/>
    </row>
    <row r="261" spans="2:8" ht="12.75">
      <c r="B261" s="15">
        <v>632002</v>
      </c>
      <c r="C261" s="9" t="s">
        <v>176</v>
      </c>
      <c r="D261" s="83">
        <v>350</v>
      </c>
      <c r="E261" s="83">
        <v>350</v>
      </c>
      <c r="F261" s="83">
        <v>350</v>
      </c>
      <c r="G261" s="83">
        <v>350</v>
      </c>
      <c r="H261" s="2"/>
    </row>
    <row r="262" spans="2:8" ht="12.75">
      <c r="B262" s="15">
        <v>637005</v>
      </c>
      <c r="C262" s="9" t="s">
        <v>177</v>
      </c>
      <c r="D262" s="83">
        <v>1000</v>
      </c>
      <c r="E262" s="83">
        <v>1000</v>
      </c>
      <c r="F262" s="83">
        <v>1000</v>
      </c>
      <c r="G262" s="83">
        <v>1000</v>
      </c>
      <c r="H262" s="2"/>
    </row>
    <row r="263" spans="2:8" ht="12.75">
      <c r="B263" s="15" t="s">
        <v>372</v>
      </c>
      <c r="C263" s="9" t="s">
        <v>394</v>
      </c>
      <c r="D263" s="83"/>
      <c r="E263" s="83"/>
      <c r="F263" s="83"/>
      <c r="G263" s="83"/>
      <c r="H263" s="2"/>
    </row>
    <row r="264" spans="2:8" ht="12.75">
      <c r="B264" s="15">
        <v>641001</v>
      </c>
      <c r="C264" s="9" t="s">
        <v>178</v>
      </c>
      <c r="D264" s="83">
        <v>15000</v>
      </c>
      <c r="E264" s="83">
        <v>20000</v>
      </c>
      <c r="F264" s="83">
        <v>20000</v>
      </c>
      <c r="G264" s="83">
        <v>20000</v>
      </c>
      <c r="H264" s="2"/>
    </row>
    <row r="265" spans="2:8" ht="12.75">
      <c r="B265" s="15"/>
      <c r="C265" s="9"/>
      <c r="D265" s="83"/>
      <c r="E265" s="83"/>
      <c r="F265" s="83"/>
      <c r="G265" s="83"/>
      <c r="H265" s="2"/>
    </row>
    <row r="266" spans="2:8" ht="15.75">
      <c r="B266" s="13" t="s">
        <v>179</v>
      </c>
      <c r="C266" s="14" t="s">
        <v>180</v>
      </c>
      <c r="D266" s="88">
        <f>D267</f>
        <v>600</v>
      </c>
      <c r="E266" s="88">
        <f>E267</f>
        <v>600</v>
      </c>
      <c r="F266" s="88">
        <f>F267</f>
        <v>600</v>
      </c>
      <c r="G266" s="88">
        <f>G267</f>
        <v>600</v>
      </c>
      <c r="H266" s="2"/>
    </row>
    <row r="267" spans="2:8" ht="12.75">
      <c r="B267" s="36" t="s">
        <v>122</v>
      </c>
      <c r="C267" s="37" t="s">
        <v>164</v>
      </c>
      <c r="D267" s="95">
        <f>SUM(D268+D269)</f>
        <v>600</v>
      </c>
      <c r="E267" s="95">
        <f>SUM(E268+E269)</f>
        <v>600</v>
      </c>
      <c r="F267" s="95">
        <f>SUM(F268+F269)</f>
        <v>600</v>
      </c>
      <c r="G267" s="95">
        <f>SUM(G268+G269)</f>
        <v>600</v>
      </c>
      <c r="H267" s="2"/>
    </row>
    <row r="268" spans="2:8" ht="12.75">
      <c r="B268" s="15">
        <v>632001</v>
      </c>
      <c r="C268" s="9" t="s">
        <v>181</v>
      </c>
      <c r="D268" s="83">
        <v>200</v>
      </c>
      <c r="E268" s="83">
        <v>200</v>
      </c>
      <c r="F268" s="83">
        <v>200</v>
      </c>
      <c r="G268" s="83">
        <v>200</v>
      </c>
      <c r="H268" s="2"/>
    </row>
    <row r="269" spans="2:8" ht="12.75">
      <c r="B269" s="15">
        <v>632002</v>
      </c>
      <c r="C269" s="9" t="s">
        <v>182</v>
      </c>
      <c r="D269" s="83">
        <v>400</v>
      </c>
      <c r="E269" s="83">
        <v>400</v>
      </c>
      <c r="F269" s="83">
        <v>400</v>
      </c>
      <c r="G269" s="83">
        <v>400</v>
      </c>
      <c r="H269" s="2"/>
    </row>
    <row r="270" spans="2:8" ht="12.75">
      <c r="B270" s="15"/>
      <c r="C270" s="9"/>
      <c r="D270" s="83"/>
      <c r="E270" s="83"/>
      <c r="F270" s="83"/>
      <c r="G270" s="83"/>
      <c r="H270" s="2"/>
    </row>
    <row r="271" spans="2:8" ht="15.75">
      <c r="B271" s="13" t="s">
        <v>183</v>
      </c>
      <c r="C271" s="14" t="s">
        <v>184</v>
      </c>
      <c r="D271" s="88">
        <f>SUM(D272+D278+D279)</f>
        <v>50000</v>
      </c>
      <c r="E271" s="88">
        <f>SUM(E272+E278+E279)</f>
        <v>50000</v>
      </c>
      <c r="F271" s="88">
        <f>SUM(F272+F278+F279)</f>
        <v>50000</v>
      </c>
      <c r="G271" s="88">
        <f>SUM(G272+G278+G279)</f>
        <v>70000</v>
      </c>
      <c r="H271" s="120"/>
    </row>
    <row r="272" spans="2:8" ht="12.75">
      <c r="B272" s="36">
        <v>642001</v>
      </c>
      <c r="C272" s="37" t="s">
        <v>436</v>
      </c>
      <c r="D272" s="84">
        <f>SUM(D273:D277)</f>
        <v>47000</v>
      </c>
      <c r="E272" s="84">
        <f>SUM(E273:E277)</f>
        <v>47000</v>
      </c>
      <c r="F272" s="84">
        <f>SUM(F273:F277)</f>
        <v>47000</v>
      </c>
      <c r="G272" s="84">
        <f>SUM(G273:G277)</f>
        <v>67000</v>
      </c>
      <c r="H272" s="2"/>
    </row>
    <row r="273" spans="2:8" ht="12.75" hidden="1">
      <c r="B273" s="15">
        <v>642001</v>
      </c>
      <c r="C273" s="9" t="s">
        <v>431</v>
      </c>
      <c r="D273" s="83">
        <v>34120</v>
      </c>
      <c r="E273" s="83">
        <v>34120</v>
      </c>
      <c r="F273" s="83">
        <v>34120</v>
      </c>
      <c r="G273" s="83">
        <v>54120</v>
      </c>
      <c r="H273" s="119"/>
    </row>
    <row r="274" spans="2:8" ht="12.75" hidden="1">
      <c r="B274" s="15">
        <v>642001</v>
      </c>
      <c r="C274" s="9" t="s">
        <v>432</v>
      </c>
      <c r="D274" s="83">
        <v>11180</v>
      </c>
      <c r="E274" s="83">
        <v>11180</v>
      </c>
      <c r="F274" s="83">
        <v>11180</v>
      </c>
      <c r="G274" s="83">
        <v>11180</v>
      </c>
      <c r="H274" s="2"/>
    </row>
    <row r="275" spans="2:8" ht="12.75" hidden="1">
      <c r="B275" s="15">
        <v>642001</v>
      </c>
      <c r="C275" s="9" t="s">
        <v>433</v>
      </c>
      <c r="D275" s="83">
        <v>660</v>
      </c>
      <c r="E275" s="83">
        <v>660</v>
      </c>
      <c r="F275" s="83">
        <v>660</v>
      </c>
      <c r="G275" s="83">
        <v>660</v>
      </c>
      <c r="H275" s="2"/>
    </row>
    <row r="276" spans="2:8" ht="12.75" hidden="1">
      <c r="B276" s="15">
        <v>642001</v>
      </c>
      <c r="C276" s="9" t="s">
        <v>434</v>
      </c>
      <c r="D276" s="83">
        <v>570</v>
      </c>
      <c r="E276" s="83">
        <v>570</v>
      </c>
      <c r="F276" s="83">
        <v>570</v>
      </c>
      <c r="G276" s="83">
        <v>570</v>
      </c>
      <c r="H276" s="2"/>
    </row>
    <row r="277" spans="2:8" ht="12.75" hidden="1">
      <c r="B277" s="15">
        <v>642001</v>
      </c>
      <c r="C277" s="9" t="s">
        <v>435</v>
      </c>
      <c r="D277" s="83">
        <v>470</v>
      </c>
      <c r="E277" s="83">
        <v>470</v>
      </c>
      <c r="F277" s="83">
        <v>470</v>
      </c>
      <c r="G277" s="83">
        <v>470</v>
      </c>
      <c r="H277" s="2"/>
    </row>
    <row r="278" spans="2:8" ht="12.75" hidden="1">
      <c r="B278" s="15">
        <v>644002</v>
      </c>
      <c r="C278" s="9" t="s">
        <v>185</v>
      </c>
      <c r="D278" s="83">
        <v>2000</v>
      </c>
      <c r="E278" s="83">
        <v>2000</v>
      </c>
      <c r="F278" s="83">
        <v>2000</v>
      </c>
      <c r="G278" s="83">
        <v>2000</v>
      </c>
      <c r="H278" s="2"/>
    </row>
    <row r="279" spans="2:8" ht="12.75" hidden="1">
      <c r="B279" s="15">
        <v>637002</v>
      </c>
      <c r="C279" s="9" t="s">
        <v>186</v>
      </c>
      <c r="D279" s="83">
        <v>1000</v>
      </c>
      <c r="E279" s="83">
        <v>1000</v>
      </c>
      <c r="F279" s="83">
        <v>1000</v>
      </c>
      <c r="G279" s="83">
        <v>1000</v>
      </c>
      <c r="H279" s="2"/>
    </row>
    <row r="280" spans="2:8" ht="14.25">
      <c r="B280" s="29"/>
      <c r="C280" s="30"/>
      <c r="D280" s="83"/>
      <c r="E280" s="83"/>
      <c r="F280" s="83"/>
      <c r="G280" s="83"/>
      <c r="H280" s="2"/>
    </row>
    <row r="281" spans="2:8" ht="15.75">
      <c r="B281" s="13" t="s">
        <v>187</v>
      </c>
      <c r="C281" s="14" t="s">
        <v>188</v>
      </c>
      <c r="D281" s="88">
        <f>SUM(D282:D284)</f>
        <v>143000</v>
      </c>
      <c r="E281" s="88">
        <f>SUM(E282:E284)</f>
        <v>143000</v>
      </c>
      <c r="F281" s="88">
        <f>SUM(F282:F284)</f>
        <v>143000</v>
      </c>
      <c r="G281" s="88">
        <f>SUM(G282:G284)</f>
        <v>143000</v>
      </c>
      <c r="H281" s="2"/>
    </row>
    <row r="282" spans="2:8" ht="12.75">
      <c r="B282" s="15">
        <v>641001</v>
      </c>
      <c r="C282" s="9" t="s">
        <v>189</v>
      </c>
      <c r="D282" s="83">
        <v>33000</v>
      </c>
      <c r="E282" s="83">
        <v>33000</v>
      </c>
      <c r="F282" s="83">
        <v>33000</v>
      </c>
      <c r="G282" s="83">
        <v>33000</v>
      </c>
      <c r="H282" s="2"/>
    </row>
    <row r="283" spans="2:8" ht="12.75">
      <c r="B283" s="15">
        <v>641001</v>
      </c>
      <c r="C283" s="9" t="s">
        <v>190</v>
      </c>
      <c r="D283" s="83">
        <v>105000</v>
      </c>
      <c r="E283" s="83">
        <v>105000</v>
      </c>
      <c r="F283" s="83">
        <v>105000</v>
      </c>
      <c r="G283" s="83">
        <v>105000</v>
      </c>
      <c r="H283" s="2"/>
    </row>
    <row r="284" spans="2:8" ht="12.75">
      <c r="B284" s="15">
        <v>635006</v>
      </c>
      <c r="C284" s="9" t="s">
        <v>191</v>
      </c>
      <c r="D284" s="83">
        <v>5000</v>
      </c>
      <c r="E284" s="83">
        <v>5000</v>
      </c>
      <c r="F284" s="83">
        <v>5000</v>
      </c>
      <c r="G284" s="83">
        <v>5000</v>
      </c>
      <c r="H284" s="2"/>
    </row>
    <row r="285" spans="2:8" ht="12.75">
      <c r="B285" s="15"/>
      <c r="C285" s="9"/>
      <c r="D285" s="83"/>
      <c r="E285" s="83"/>
      <c r="F285" s="83"/>
      <c r="G285" s="83"/>
      <c r="H285" s="2"/>
    </row>
    <row r="286" spans="2:8" ht="15.75">
      <c r="B286" s="13" t="s">
        <v>192</v>
      </c>
      <c r="C286" s="14" t="s">
        <v>193</v>
      </c>
      <c r="D286" s="88">
        <f>D287</f>
        <v>5000</v>
      </c>
      <c r="E286" s="88">
        <f>E287</f>
        <v>5000</v>
      </c>
      <c r="F286" s="88">
        <f>F287</f>
        <v>5000</v>
      </c>
      <c r="G286" s="88">
        <f>G287</f>
        <v>5000</v>
      </c>
      <c r="H286" s="2"/>
    </row>
    <row r="287" spans="2:8" ht="12.75">
      <c r="B287" s="15">
        <v>641001</v>
      </c>
      <c r="C287" s="9" t="s">
        <v>194</v>
      </c>
      <c r="D287" s="83">
        <v>5000</v>
      </c>
      <c r="E287" s="83">
        <v>5000</v>
      </c>
      <c r="F287" s="83">
        <v>5000</v>
      </c>
      <c r="G287" s="83">
        <v>5000</v>
      </c>
      <c r="H287" s="2"/>
    </row>
    <row r="288" spans="2:8" ht="12.75">
      <c r="B288" s="15"/>
      <c r="C288" s="9"/>
      <c r="D288" s="83"/>
      <c r="E288" s="83"/>
      <c r="F288" s="83"/>
      <c r="G288" s="83"/>
      <c r="H288" s="2"/>
    </row>
    <row r="289" spans="2:8" ht="15.75">
      <c r="B289" s="13" t="s">
        <v>195</v>
      </c>
      <c r="C289" s="14" t="s">
        <v>196</v>
      </c>
      <c r="D289" s="88">
        <f>SUM(D290+D291+D293)</f>
        <v>18897</v>
      </c>
      <c r="E289" s="88">
        <f>SUM(E290+E291+E293)</f>
        <v>18897</v>
      </c>
      <c r="F289" s="88">
        <f>SUM(F290+F291+L292++F293)</f>
        <v>18897</v>
      </c>
      <c r="G289" s="88">
        <f>SUM(G290+G291+M292++G293)</f>
        <v>18897</v>
      </c>
      <c r="H289" s="2"/>
    </row>
    <row r="290" spans="2:8" ht="12.75">
      <c r="B290" s="15" t="s">
        <v>197</v>
      </c>
      <c r="C290" s="9" t="s">
        <v>198</v>
      </c>
      <c r="D290" s="83">
        <v>4100</v>
      </c>
      <c r="E290" s="83">
        <v>4100</v>
      </c>
      <c r="F290" s="83">
        <v>4100</v>
      </c>
      <c r="G290" s="83">
        <v>4100</v>
      </c>
      <c r="H290" s="2"/>
    </row>
    <row r="291" spans="2:8" ht="12.75">
      <c r="B291" s="15" t="s">
        <v>199</v>
      </c>
      <c r="C291" s="9" t="s">
        <v>200</v>
      </c>
      <c r="D291" s="83">
        <v>12210</v>
      </c>
      <c r="E291" s="83">
        <v>12210</v>
      </c>
      <c r="F291" s="83">
        <v>12210</v>
      </c>
      <c r="G291" s="83">
        <v>12210</v>
      </c>
      <c r="H291" s="2"/>
    </row>
    <row r="292" spans="2:8" ht="12.75">
      <c r="B292" s="15">
        <v>635006</v>
      </c>
      <c r="C292" s="9" t="s">
        <v>382</v>
      </c>
      <c r="D292" s="83"/>
      <c r="E292" s="83"/>
      <c r="F292" s="83"/>
      <c r="G292" s="83"/>
      <c r="H292" s="2"/>
    </row>
    <row r="293" spans="2:8" ht="12.75">
      <c r="B293" s="36">
        <v>642006</v>
      </c>
      <c r="C293" s="37" t="s">
        <v>379</v>
      </c>
      <c r="D293" s="99">
        <f>SUM(D294:D299)</f>
        <v>2587</v>
      </c>
      <c r="E293" s="99">
        <f>SUM(E294:E299)</f>
        <v>2587</v>
      </c>
      <c r="F293" s="99">
        <f>SUM(F294:F299)</f>
        <v>2587</v>
      </c>
      <c r="G293" s="99">
        <f>SUM(G294:G299)</f>
        <v>2587</v>
      </c>
      <c r="H293" s="2"/>
    </row>
    <row r="294" spans="2:8" ht="12.75" hidden="1">
      <c r="B294" s="15">
        <v>642006</v>
      </c>
      <c r="C294" s="9" t="s">
        <v>201</v>
      </c>
      <c r="D294" s="83">
        <v>1271</v>
      </c>
      <c r="E294" s="83">
        <v>1271</v>
      </c>
      <c r="F294" s="83">
        <v>1271</v>
      </c>
      <c r="G294" s="83">
        <v>1271</v>
      </c>
      <c r="H294" s="2"/>
    </row>
    <row r="295" spans="2:8" ht="12.75" hidden="1">
      <c r="B295" s="15">
        <v>642006</v>
      </c>
      <c r="C295" s="9" t="s">
        <v>202</v>
      </c>
      <c r="D295" s="83">
        <v>319</v>
      </c>
      <c r="E295" s="83">
        <v>319</v>
      </c>
      <c r="F295" s="83">
        <v>319</v>
      </c>
      <c r="G295" s="83">
        <v>319</v>
      </c>
      <c r="H295" s="2"/>
    </row>
    <row r="296" spans="2:8" ht="12.75" hidden="1">
      <c r="B296" s="15">
        <v>642006</v>
      </c>
      <c r="C296" s="9" t="s">
        <v>203</v>
      </c>
      <c r="D296" s="83">
        <v>344</v>
      </c>
      <c r="E296" s="83">
        <v>344</v>
      </c>
      <c r="F296" s="83">
        <v>344</v>
      </c>
      <c r="G296" s="83">
        <v>344</v>
      </c>
      <c r="H296" s="2"/>
    </row>
    <row r="297" spans="2:8" ht="12.75" hidden="1">
      <c r="B297" s="15">
        <v>642006</v>
      </c>
      <c r="C297" s="9" t="s">
        <v>204</v>
      </c>
      <c r="D297" s="83">
        <v>33</v>
      </c>
      <c r="E297" s="83">
        <v>33</v>
      </c>
      <c r="F297" s="83">
        <v>33</v>
      </c>
      <c r="G297" s="83">
        <v>33</v>
      </c>
      <c r="H297" s="2"/>
    </row>
    <row r="298" spans="2:8" ht="12.75" hidden="1">
      <c r="B298" s="15">
        <v>642006</v>
      </c>
      <c r="C298" s="9" t="s">
        <v>205</v>
      </c>
      <c r="D298" s="83">
        <v>450</v>
      </c>
      <c r="E298" s="83">
        <v>450</v>
      </c>
      <c r="F298" s="83">
        <v>450</v>
      </c>
      <c r="G298" s="83">
        <v>450</v>
      </c>
      <c r="H298" s="2"/>
    </row>
    <row r="299" spans="2:8" ht="12.75" hidden="1">
      <c r="B299" s="15">
        <v>642006</v>
      </c>
      <c r="C299" s="9" t="s">
        <v>206</v>
      </c>
      <c r="D299" s="83">
        <v>170</v>
      </c>
      <c r="E299" s="83">
        <v>170</v>
      </c>
      <c r="F299" s="83">
        <v>170</v>
      </c>
      <c r="G299" s="83">
        <v>170</v>
      </c>
      <c r="H299" s="2"/>
    </row>
    <row r="300" spans="2:8" ht="12.75">
      <c r="B300" s="15"/>
      <c r="C300" s="9"/>
      <c r="D300" s="83"/>
      <c r="E300" s="83"/>
      <c r="F300" s="83"/>
      <c r="G300" s="83"/>
      <c r="H300" s="2"/>
    </row>
    <row r="301" spans="2:8" ht="15.75">
      <c r="B301" s="31" t="s">
        <v>207</v>
      </c>
      <c r="C301" s="14" t="s">
        <v>208</v>
      </c>
      <c r="D301" s="88">
        <f>SUM(D302:D304)</f>
        <v>18030</v>
      </c>
      <c r="E301" s="88">
        <f>SUM(E302:E304)</f>
        <v>18030</v>
      </c>
      <c r="F301" s="88">
        <f>SUM(F302:F304)</f>
        <v>18030</v>
      </c>
      <c r="G301" s="88">
        <f>SUM(G302:G304)</f>
        <v>18030</v>
      </c>
      <c r="H301" s="2"/>
    </row>
    <row r="302" spans="2:8" ht="12.75">
      <c r="B302" s="32">
        <v>610000</v>
      </c>
      <c r="C302" s="9" t="s">
        <v>209</v>
      </c>
      <c r="D302" s="83">
        <v>12700</v>
      </c>
      <c r="E302" s="83">
        <v>12700</v>
      </c>
      <c r="F302" s="83">
        <v>12700</v>
      </c>
      <c r="G302" s="83">
        <v>12700</v>
      </c>
      <c r="H302" s="2"/>
    </row>
    <row r="303" spans="2:8" ht="12.75">
      <c r="B303" s="32">
        <v>620000</v>
      </c>
      <c r="C303" s="9" t="s">
        <v>67</v>
      </c>
      <c r="D303" s="83">
        <v>4430</v>
      </c>
      <c r="E303" s="83">
        <v>4430</v>
      </c>
      <c r="F303" s="83">
        <v>4430</v>
      </c>
      <c r="G303" s="83">
        <v>4430</v>
      </c>
      <c r="H303" s="2"/>
    </row>
    <row r="304" spans="2:8" ht="12.75">
      <c r="B304" s="32">
        <v>633000</v>
      </c>
      <c r="C304" s="9" t="s">
        <v>164</v>
      </c>
      <c r="D304" s="83">
        <v>900</v>
      </c>
      <c r="E304" s="83">
        <v>900</v>
      </c>
      <c r="F304" s="83">
        <v>900</v>
      </c>
      <c r="G304" s="83">
        <v>900</v>
      </c>
      <c r="H304" s="2"/>
    </row>
    <row r="305" spans="2:8" ht="12.75">
      <c r="B305" s="16"/>
      <c r="C305" s="12"/>
      <c r="D305" s="83"/>
      <c r="E305" s="83"/>
      <c r="F305" s="83"/>
      <c r="G305" s="83"/>
      <c r="H305" s="2"/>
    </row>
    <row r="306" spans="2:8" ht="15.75">
      <c r="B306" s="13" t="s">
        <v>210</v>
      </c>
      <c r="C306" s="14" t="s">
        <v>211</v>
      </c>
      <c r="D306" s="88">
        <f>SUM(D307:D314)</f>
        <v>496100</v>
      </c>
      <c r="E306" s="88">
        <f>SUM(E307:E314)</f>
        <v>496100</v>
      </c>
      <c r="F306" s="88">
        <f>SUM(F307:F314)</f>
        <v>496100</v>
      </c>
      <c r="G306" s="88">
        <f>SUM(G307:G314)</f>
        <v>496100</v>
      </c>
      <c r="H306" s="2"/>
    </row>
    <row r="307" spans="2:8" ht="12.75">
      <c r="B307" s="15">
        <v>610000</v>
      </c>
      <c r="C307" s="9" t="s">
        <v>66</v>
      </c>
      <c r="D307" s="83">
        <v>274650</v>
      </c>
      <c r="E307" s="83">
        <v>274650</v>
      </c>
      <c r="F307" s="83">
        <v>274650</v>
      </c>
      <c r="G307" s="83">
        <v>274650</v>
      </c>
      <c r="H307" s="2"/>
    </row>
    <row r="308" spans="2:8" ht="12.75">
      <c r="B308" s="15">
        <v>620000</v>
      </c>
      <c r="C308" s="9" t="s">
        <v>67</v>
      </c>
      <c r="D308" s="83">
        <v>95900</v>
      </c>
      <c r="E308" s="83">
        <v>95900</v>
      </c>
      <c r="F308" s="83">
        <v>95900</v>
      </c>
      <c r="G308" s="83">
        <v>95900</v>
      </c>
      <c r="H308" s="2"/>
    </row>
    <row r="309" spans="2:8" ht="12.75">
      <c r="B309" s="15">
        <v>630000</v>
      </c>
      <c r="C309" s="9" t="s">
        <v>164</v>
      </c>
      <c r="D309" s="83">
        <v>107650</v>
      </c>
      <c r="E309" s="83">
        <v>107650</v>
      </c>
      <c r="F309" s="83">
        <v>107650</v>
      </c>
      <c r="G309" s="83">
        <v>107650</v>
      </c>
      <c r="H309" s="2"/>
    </row>
    <row r="310" spans="2:8" ht="12.75">
      <c r="B310" s="15">
        <v>635006</v>
      </c>
      <c r="C310" s="9" t="s">
        <v>212</v>
      </c>
      <c r="D310" s="83"/>
      <c r="E310" s="83"/>
      <c r="F310" s="83"/>
      <c r="G310" s="83"/>
      <c r="H310" s="2"/>
    </row>
    <row r="311" spans="2:8" ht="12.75">
      <c r="B311" s="15">
        <v>630000</v>
      </c>
      <c r="C311" s="9" t="s">
        <v>319</v>
      </c>
      <c r="D311" s="83"/>
      <c r="E311" s="83"/>
      <c r="F311" s="83"/>
      <c r="G311" s="83"/>
      <c r="H311" s="2"/>
    </row>
    <row r="312" spans="2:8" ht="12.75">
      <c r="B312" s="15">
        <v>637005</v>
      </c>
      <c r="C312" s="9" t="s">
        <v>395</v>
      </c>
      <c r="D312" s="83">
        <v>2000</v>
      </c>
      <c r="E312" s="83">
        <v>2000</v>
      </c>
      <c r="F312" s="83">
        <v>2000</v>
      </c>
      <c r="G312" s="83">
        <v>2000</v>
      </c>
      <c r="H312" s="2"/>
    </row>
    <row r="313" spans="2:8" ht="12.75">
      <c r="B313" s="15" t="s">
        <v>372</v>
      </c>
      <c r="C313" s="9" t="s">
        <v>383</v>
      </c>
      <c r="D313" s="83"/>
      <c r="E313" s="83"/>
      <c r="F313" s="83"/>
      <c r="G313" s="83"/>
      <c r="H313" s="2"/>
    </row>
    <row r="314" spans="2:8" ht="12.75">
      <c r="B314" s="15"/>
      <c r="C314" s="9" t="s">
        <v>213</v>
      </c>
      <c r="D314" s="83">
        <v>15900</v>
      </c>
      <c r="E314" s="83">
        <v>15900</v>
      </c>
      <c r="F314" s="83">
        <v>15900</v>
      </c>
      <c r="G314" s="83">
        <v>15900</v>
      </c>
      <c r="H314" s="2"/>
    </row>
    <row r="315" spans="2:8" ht="12.75">
      <c r="B315" s="15"/>
      <c r="C315" s="9"/>
      <c r="D315" s="83"/>
      <c r="E315" s="83"/>
      <c r="F315" s="83"/>
      <c r="G315" s="83"/>
      <c r="H315" s="2"/>
    </row>
    <row r="316" spans="2:8" ht="15.75">
      <c r="B316" s="13" t="s">
        <v>214</v>
      </c>
      <c r="C316" s="14" t="s">
        <v>215</v>
      </c>
      <c r="D316" s="88">
        <f>SUM(D317:D344)</f>
        <v>1137528</v>
      </c>
      <c r="E316" s="88">
        <f>SUM(E317:E344)</f>
        <v>1137528</v>
      </c>
      <c r="F316" s="88">
        <f>SUM(F317:F344)</f>
        <v>1139136</v>
      </c>
      <c r="G316" s="88">
        <f>SUM(G317:G344)</f>
        <v>1139136</v>
      </c>
      <c r="H316" s="2"/>
    </row>
    <row r="317" spans="2:8" ht="12.75">
      <c r="B317" s="15">
        <v>600000</v>
      </c>
      <c r="C317" s="10" t="s">
        <v>430</v>
      </c>
      <c r="D317" s="83">
        <v>461490</v>
      </c>
      <c r="E317" s="83">
        <v>461490</v>
      </c>
      <c r="F317" s="83">
        <v>462142</v>
      </c>
      <c r="G317" s="83">
        <v>462142</v>
      </c>
      <c r="H317" s="2"/>
    </row>
    <row r="318" spans="2:8" ht="12.75">
      <c r="B318" s="15"/>
      <c r="C318" s="9" t="s">
        <v>216</v>
      </c>
      <c r="D318" s="83">
        <v>1200</v>
      </c>
      <c r="E318" s="83">
        <v>1200</v>
      </c>
      <c r="F318" s="83">
        <v>1200</v>
      </c>
      <c r="G318" s="83">
        <v>1200</v>
      </c>
      <c r="H318" s="2"/>
    </row>
    <row r="319" spans="2:8" ht="12.75">
      <c r="B319" s="15"/>
      <c r="C319" s="9" t="s">
        <v>217</v>
      </c>
      <c r="D319" s="83">
        <v>450</v>
      </c>
      <c r="E319" s="83">
        <v>450</v>
      </c>
      <c r="F319" s="83">
        <v>450</v>
      </c>
      <c r="G319" s="83">
        <v>450</v>
      </c>
      <c r="H319" s="2"/>
    </row>
    <row r="320" spans="2:8" ht="12.75">
      <c r="B320" s="15"/>
      <c r="C320" s="9" t="s">
        <v>218</v>
      </c>
      <c r="D320" s="83">
        <v>6200</v>
      </c>
      <c r="E320" s="83">
        <v>6200</v>
      </c>
      <c r="F320" s="83">
        <v>6200</v>
      </c>
      <c r="G320" s="83">
        <v>6200</v>
      </c>
      <c r="H320" s="2"/>
    </row>
    <row r="321" spans="2:8" ht="12.75">
      <c r="B321" s="15"/>
      <c r="C321" s="9" t="s">
        <v>219</v>
      </c>
      <c r="D321" s="83">
        <v>9240</v>
      </c>
      <c r="E321" s="83">
        <v>9240</v>
      </c>
      <c r="F321" s="83">
        <v>9240</v>
      </c>
      <c r="G321" s="83">
        <v>9240</v>
      </c>
      <c r="H321" s="2"/>
    </row>
    <row r="322" spans="2:8" ht="12.75">
      <c r="B322" s="15"/>
      <c r="C322" s="9" t="s">
        <v>220</v>
      </c>
      <c r="D322" s="83">
        <v>13680</v>
      </c>
      <c r="E322" s="83">
        <v>13680</v>
      </c>
      <c r="F322" s="83">
        <v>13680</v>
      </c>
      <c r="G322" s="83">
        <v>13680</v>
      </c>
      <c r="H322" s="2"/>
    </row>
    <row r="323" spans="2:8" ht="12.75">
      <c r="B323" s="15"/>
      <c r="C323" s="9" t="s">
        <v>221</v>
      </c>
      <c r="D323" s="83">
        <v>82635</v>
      </c>
      <c r="E323" s="83">
        <v>82635</v>
      </c>
      <c r="F323" s="83">
        <v>82635</v>
      </c>
      <c r="G323" s="83">
        <v>82635</v>
      </c>
      <c r="H323" s="2"/>
    </row>
    <row r="324" spans="2:8" ht="12.75">
      <c r="B324" s="15"/>
      <c r="C324" s="9" t="s">
        <v>222</v>
      </c>
      <c r="D324" s="83"/>
      <c r="E324" s="83"/>
      <c r="F324" s="83"/>
      <c r="G324" s="83"/>
      <c r="H324" s="2"/>
    </row>
    <row r="325" spans="2:8" ht="12.75">
      <c r="B325" s="15"/>
      <c r="C325" s="9" t="s">
        <v>223</v>
      </c>
      <c r="D325" s="83">
        <v>333</v>
      </c>
      <c r="E325" s="83">
        <v>333</v>
      </c>
      <c r="F325" s="83">
        <v>333</v>
      </c>
      <c r="G325" s="83">
        <v>333</v>
      </c>
      <c r="H325" s="2"/>
    </row>
    <row r="326" spans="2:8" ht="12.75">
      <c r="B326" s="15"/>
      <c r="C326" s="9" t="s">
        <v>224</v>
      </c>
      <c r="D326" s="83"/>
      <c r="E326" s="83"/>
      <c r="F326" s="83"/>
      <c r="G326" s="83"/>
      <c r="H326" s="2"/>
    </row>
    <row r="327" spans="2:8" ht="12.75">
      <c r="B327" s="15"/>
      <c r="C327" s="9" t="s">
        <v>318</v>
      </c>
      <c r="D327" s="83"/>
      <c r="E327" s="83"/>
      <c r="F327" s="83"/>
      <c r="G327" s="83"/>
      <c r="H327" s="2"/>
    </row>
    <row r="328" spans="2:8" ht="12.75">
      <c r="B328" s="15"/>
      <c r="C328" s="9" t="s">
        <v>112</v>
      </c>
      <c r="D328" s="83"/>
      <c r="E328" s="83"/>
      <c r="F328" s="83"/>
      <c r="G328" s="83"/>
      <c r="H328" s="2"/>
    </row>
    <row r="329" spans="2:8" ht="12.75">
      <c r="B329" s="15" t="s">
        <v>372</v>
      </c>
      <c r="C329" s="9" t="s">
        <v>384</v>
      </c>
      <c r="D329" s="83"/>
      <c r="E329" s="83"/>
      <c r="F329" s="83"/>
      <c r="G329" s="83"/>
      <c r="H329" s="2"/>
    </row>
    <row r="330" spans="2:8" ht="12.75">
      <c r="B330" s="15">
        <v>637005</v>
      </c>
      <c r="C330" s="9" t="s">
        <v>225</v>
      </c>
      <c r="D330" s="83">
        <v>1000</v>
      </c>
      <c r="E330" s="83">
        <v>1000</v>
      </c>
      <c r="F330" s="83">
        <v>1000</v>
      </c>
      <c r="G330" s="83">
        <v>1000</v>
      </c>
      <c r="H330" s="2"/>
    </row>
    <row r="331" spans="2:8" ht="12.75">
      <c r="B331" s="15">
        <v>600000</v>
      </c>
      <c r="C331" s="10" t="s">
        <v>226</v>
      </c>
      <c r="D331" s="83">
        <v>481041</v>
      </c>
      <c r="E331" s="83">
        <v>481041</v>
      </c>
      <c r="F331" s="83">
        <v>481997</v>
      </c>
      <c r="G331" s="83">
        <v>481997</v>
      </c>
      <c r="H331" s="2"/>
    </row>
    <row r="332" spans="2:8" ht="12.75">
      <c r="B332" s="15"/>
      <c r="C332" s="9" t="s">
        <v>227</v>
      </c>
      <c r="D332" s="83">
        <v>600</v>
      </c>
      <c r="E332" s="83">
        <v>600</v>
      </c>
      <c r="F332" s="83">
        <v>600</v>
      </c>
      <c r="G332" s="83">
        <v>600</v>
      </c>
      <c r="H332" s="2"/>
    </row>
    <row r="333" spans="2:8" ht="12.75">
      <c r="B333" s="15"/>
      <c r="C333" s="9" t="s">
        <v>228</v>
      </c>
      <c r="D333" s="83">
        <v>660</v>
      </c>
      <c r="E333" s="83">
        <v>660</v>
      </c>
      <c r="F333" s="83">
        <v>660</v>
      </c>
      <c r="G333" s="83">
        <v>660</v>
      </c>
      <c r="H333" s="2"/>
    </row>
    <row r="334" spans="2:8" ht="12.75">
      <c r="B334" s="15"/>
      <c r="C334" s="9" t="s">
        <v>49</v>
      </c>
      <c r="D334" s="83">
        <v>350</v>
      </c>
      <c r="E334" s="83">
        <v>350</v>
      </c>
      <c r="F334" s="83">
        <v>350</v>
      </c>
      <c r="G334" s="83">
        <v>350</v>
      </c>
      <c r="H334" s="2"/>
    </row>
    <row r="335" spans="2:8" ht="12.75">
      <c r="B335" s="15"/>
      <c r="C335" s="9" t="s">
        <v>229</v>
      </c>
      <c r="D335" s="83">
        <v>8961</v>
      </c>
      <c r="E335" s="83">
        <v>8961</v>
      </c>
      <c r="F335" s="83">
        <v>8961</v>
      </c>
      <c r="G335" s="83">
        <v>8961</v>
      </c>
      <c r="H335" s="2"/>
    </row>
    <row r="336" spans="2:8" ht="12.75">
      <c r="B336" s="15"/>
      <c r="C336" s="9" t="s">
        <v>230</v>
      </c>
      <c r="D336" s="83">
        <v>15390</v>
      </c>
      <c r="E336" s="83">
        <v>15390</v>
      </c>
      <c r="F336" s="83">
        <v>15390</v>
      </c>
      <c r="G336" s="83">
        <v>15390</v>
      </c>
      <c r="H336" s="2"/>
    </row>
    <row r="337" spans="2:8" ht="12.75">
      <c r="B337" s="15"/>
      <c r="C337" s="9" t="s">
        <v>231</v>
      </c>
      <c r="D337" s="83">
        <v>51765</v>
      </c>
      <c r="E337" s="83">
        <v>51765</v>
      </c>
      <c r="F337" s="83">
        <v>51765</v>
      </c>
      <c r="G337" s="83">
        <v>51765</v>
      </c>
      <c r="H337" s="2"/>
    </row>
    <row r="338" spans="2:8" ht="12.75">
      <c r="B338" s="15"/>
      <c r="C338" s="9" t="s">
        <v>232</v>
      </c>
      <c r="D338" s="83"/>
      <c r="E338" s="83"/>
      <c r="F338" s="83"/>
      <c r="G338" s="83"/>
      <c r="H338" s="2"/>
    </row>
    <row r="339" spans="2:8" ht="12.75">
      <c r="B339" s="15" t="s">
        <v>372</v>
      </c>
      <c r="C339" s="9" t="s">
        <v>384</v>
      </c>
      <c r="D339" s="83"/>
      <c r="E339" s="83"/>
      <c r="F339" s="83"/>
      <c r="G339" s="83"/>
      <c r="H339" s="2"/>
    </row>
    <row r="340" spans="2:8" ht="12.75">
      <c r="B340" s="15"/>
      <c r="C340" s="9" t="s">
        <v>233</v>
      </c>
      <c r="D340" s="83">
        <v>333</v>
      </c>
      <c r="E340" s="83">
        <v>333</v>
      </c>
      <c r="F340" s="83">
        <v>333</v>
      </c>
      <c r="G340" s="83">
        <v>333</v>
      </c>
      <c r="H340" s="2"/>
    </row>
    <row r="341" spans="2:8" ht="12.75">
      <c r="B341" s="15"/>
      <c r="C341" s="9" t="s">
        <v>420</v>
      </c>
      <c r="D341" s="83">
        <v>1200</v>
      </c>
      <c r="E341" s="83">
        <v>1200</v>
      </c>
      <c r="F341" s="83">
        <v>1200</v>
      </c>
      <c r="G341" s="83">
        <v>1200</v>
      </c>
      <c r="H341" s="2"/>
    </row>
    <row r="342" spans="2:8" ht="12.75">
      <c r="B342" s="15"/>
      <c r="C342" s="9" t="s">
        <v>112</v>
      </c>
      <c r="D342" s="83"/>
      <c r="E342" s="83"/>
      <c r="F342" s="83"/>
      <c r="G342" s="83"/>
      <c r="H342" s="2"/>
    </row>
    <row r="343" spans="2:8" ht="12.75">
      <c r="B343" s="15"/>
      <c r="C343" s="9" t="s">
        <v>318</v>
      </c>
      <c r="D343" s="83"/>
      <c r="E343" s="83"/>
      <c r="F343" s="83"/>
      <c r="G343" s="83"/>
      <c r="H343" s="2"/>
    </row>
    <row r="344" spans="2:8" ht="12.75">
      <c r="B344" s="15">
        <v>637005</v>
      </c>
      <c r="C344" s="9" t="s">
        <v>225</v>
      </c>
      <c r="D344" s="83">
        <v>1000</v>
      </c>
      <c r="E344" s="83">
        <v>1000</v>
      </c>
      <c r="F344" s="83">
        <v>1000</v>
      </c>
      <c r="G344" s="83">
        <v>1000</v>
      </c>
      <c r="H344" s="2"/>
    </row>
    <row r="345" spans="2:8" ht="12.75">
      <c r="B345" s="16"/>
      <c r="C345" s="12"/>
      <c r="D345" s="83"/>
      <c r="E345" s="83"/>
      <c r="F345" s="83"/>
      <c r="G345" s="83"/>
      <c r="H345" s="2"/>
    </row>
    <row r="346" spans="2:8" ht="15.75">
      <c r="B346" s="33" t="s">
        <v>332</v>
      </c>
      <c r="C346" s="34" t="s">
        <v>333</v>
      </c>
      <c r="D346" s="100">
        <f>SUM(D347:D348)</f>
        <v>250</v>
      </c>
      <c r="E346" s="100">
        <f>SUM(E347:E348)</f>
        <v>250</v>
      </c>
      <c r="F346" s="100">
        <f>SUM(F347:F348)</f>
        <v>250</v>
      </c>
      <c r="G346" s="100">
        <f>SUM(G347:G348)</f>
        <v>250</v>
      </c>
      <c r="H346" s="2"/>
    </row>
    <row r="347" spans="2:8" ht="12.75">
      <c r="B347" s="16">
        <v>642004</v>
      </c>
      <c r="C347" s="11" t="s">
        <v>334</v>
      </c>
      <c r="D347" s="83">
        <v>135</v>
      </c>
      <c r="E347" s="83">
        <v>135</v>
      </c>
      <c r="F347" s="83">
        <v>135</v>
      </c>
      <c r="G347" s="83">
        <v>135</v>
      </c>
      <c r="H347" s="2"/>
    </row>
    <row r="348" spans="2:8" ht="12.75">
      <c r="B348" s="16">
        <v>642004</v>
      </c>
      <c r="C348" s="11" t="s">
        <v>335</v>
      </c>
      <c r="D348" s="83">
        <v>115</v>
      </c>
      <c r="E348" s="83">
        <v>115</v>
      </c>
      <c r="F348" s="83">
        <v>115</v>
      </c>
      <c r="G348" s="83">
        <v>115</v>
      </c>
      <c r="H348" s="2"/>
    </row>
    <row r="349" spans="2:8" ht="12.75">
      <c r="B349" s="16"/>
      <c r="C349" s="12"/>
      <c r="D349" s="83"/>
      <c r="E349" s="83"/>
      <c r="F349" s="83"/>
      <c r="G349" s="83"/>
      <c r="H349" s="2"/>
    </row>
    <row r="350" spans="2:8" ht="15.75">
      <c r="B350" s="35" t="s">
        <v>234</v>
      </c>
      <c r="C350" s="22" t="s">
        <v>235</v>
      </c>
      <c r="D350" s="88">
        <f>SUM(D351:D353)</f>
        <v>746512</v>
      </c>
      <c r="E350" s="88">
        <f>SUM(E351:E353)</f>
        <v>746512</v>
      </c>
      <c r="F350" s="88">
        <f>SUM(F351:F353)</f>
        <v>746512</v>
      </c>
      <c r="G350" s="88">
        <f>SUM(G351:G353)</f>
        <v>746512</v>
      </c>
      <c r="H350" s="2"/>
    </row>
    <row r="351" spans="2:8" ht="12.75">
      <c r="B351" s="15">
        <v>600000</v>
      </c>
      <c r="C351" s="9" t="s">
        <v>236</v>
      </c>
      <c r="D351" s="83">
        <v>408278</v>
      </c>
      <c r="E351" s="83">
        <v>408278</v>
      </c>
      <c r="F351" s="83">
        <v>408278</v>
      </c>
      <c r="G351" s="83">
        <v>408278</v>
      </c>
      <c r="H351" s="2"/>
    </row>
    <row r="352" spans="2:8" ht="12.75">
      <c r="B352" s="15">
        <v>642005</v>
      </c>
      <c r="C352" s="9" t="s">
        <v>237</v>
      </c>
      <c r="D352" s="83">
        <v>249988</v>
      </c>
      <c r="E352" s="83">
        <v>249988</v>
      </c>
      <c r="F352" s="83">
        <v>249988</v>
      </c>
      <c r="G352" s="83">
        <v>249988</v>
      </c>
      <c r="H352" s="2"/>
    </row>
    <row r="353" spans="2:8" ht="12.75">
      <c r="B353" s="15">
        <v>642005</v>
      </c>
      <c r="C353" s="9" t="s">
        <v>238</v>
      </c>
      <c r="D353" s="83">
        <v>88246</v>
      </c>
      <c r="E353" s="83">
        <v>88246</v>
      </c>
      <c r="F353" s="83">
        <v>88246</v>
      </c>
      <c r="G353" s="83">
        <v>88246</v>
      </c>
      <c r="H353" s="2"/>
    </row>
    <row r="354" spans="2:8" ht="12.75">
      <c r="B354" s="15"/>
      <c r="C354" s="9"/>
      <c r="D354" s="83"/>
      <c r="E354" s="83"/>
      <c r="F354" s="83"/>
      <c r="G354" s="83"/>
      <c r="H354" s="2"/>
    </row>
    <row r="355" spans="2:8" ht="15.75">
      <c r="B355" s="24" t="s">
        <v>234</v>
      </c>
      <c r="C355" s="22" t="s">
        <v>239</v>
      </c>
      <c r="D355" s="98">
        <f>SUM(D356:D357)</f>
        <v>19565</v>
      </c>
      <c r="E355" s="98">
        <f>SUM(E356:E357)</f>
        <v>19565</v>
      </c>
      <c r="F355" s="98">
        <f>SUM(F356:F357)</f>
        <v>19565</v>
      </c>
      <c r="G355" s="98">
        <f>SUM(G356:G357)</f>
        <v>19565</v>
      </c>
      <c r="H355" s="2"/>
    </row>
    <row r="356" spans="2:8" ht="12.75">
      <c r="B356" s="15">
        <v>647011</v>
      </c>
      <c r="C356" s="9" t="s">
        <v>240</v>
      </c>
      <c r="D356" s="83"/>
      <c r="E356" s="83"/>
      <c r="F356" s="83"/>
      <c r="G356" s="83"/>
      <c r="H356" s="2"/>
    </row>
    <row r="357" spans="2:8" ht="12.75">
      <c r="B357" s="19">
        <v>642004</v>
      </c>
      <c r="C357" s="20" t="s">
        <v>241</v>
      </c>
      <c r="D357" s="83">
        <v>19565</v>
      </c>
      <c r="E357" s="83">
        <v>19565</v>
      </c>
      <c r="F357" s="83">
        <v>19565</v>
      </c>
      <c r="G357" s="83">
        <v>19565</v>
      </c>
      <c r="H357" s="2"/>
    </row>
    <row r="358" spans="2:8" ht="12.75">
      <c r="B358" s="19"/>
      <c r="C358" s="20"/>
      <c r="D358" s="84"/>
      <c r="E358" s="84"/>
      <c r="F358" s="84"/>
      <c r="G358" s="84"/>
      <c r="H358" s="2"/>
    </row>
    <row r="359" spans="2:8" ht="15.75">
      <c r="B359" s="35" t="s">
        <v>242</v>
      </c>
      <c r="C359" s="22" t="s">
        <v>243</v>
      </c>
      <c r="D359" s="88">
        <f>SUM(D360:D363)</f>
        <v>134188</v>
      </c>
      <c r="E359" s="88">
        <f>SUM(E360:E363)</f>
        <v>134188</v>
      </c>
      <c r="F359" s="88">
        <f>SUM(F360:F363)</f>
        <v>134188</v>
      </c>
      <c r="G359" s="88">
        <f>SUM(G360:G363)</f>
        <v>134188</v>
      </c>
      <c r="H359" s="2"/>
    </row>
    <row r="360" spans="2:8" ht="12.75">
      <c r="B360" s="15">
        <v>600000</v>
      </c>
      <c r="C360" s="9" t="s">
        <v>244</v>
      </c>
      <c r="D360" s="83">
        <v>130788</v>
      </c>
      <c r="E360" s="83">
        <v>130788</v>
      </c>
      <c r="F360" s="83">
        <v>130788</v>
      </c>
      <c r="G360" s="83">
        <v>130788</v>
      </c>
      <c r="H360" s="2"/>
    </row>
    <row r="361" spans="2:8" ht="12.75">
      <c r="B361" s="15" t="s">
        <v>372</v>
      </c>
      <c r="C361" s="9" t="s">
        <v>438</v>
      </c>
      <c r="D361" s="83">
        <v>2400</v>
      </c>
      <c r="E361" s="83">
        <v>2400</v>
      </c>
      <c r="F361" s="83">
        <v>2400</v>
      </c>
      <c r="G361" s="83">
        <v>2400</v>
      </c>
      <c r="H361" s="2"/>
    </row>
    <row r="362" spans="2:8" ht="12.75">
      <c r="B362" s="15"/>
      <c r="C362" s="9" t="s">
        <v>245</v>
      </c>
      <c r="D362" s="83"/>
      <c r="E362" s="83"/>
      <c r="F362" s="83"/>
      <c r="G362" s="83"/>
      <c r="H362" s="2"/>
    </row>
    <row r="363" spans="2:8" ht="12.75">
      <c r="B363" s="15"/>
      <c r="C363" s="9" t="s">
        <v>229</v>
      </c>
      <c r="D363" s="83">
        <v>1000</v>
      </c>
      <c r="E363" s="83">
        <v>1000</v>
      </c>
      <c r="F363" s="83">
        <v>1000</v>
      </c>
      <c r="G363" s="83">
        <v>1000</v>
      </c>
      <c r="H363" s="2"/>
    </row>
    <row r="364" spans="2:8" ht="12.75">
      <c r="B364" s="15"/>
      <c r="C364" s="9"/>
      <c r="D364" s="83"/>
      <c r="E364" s="83"/>
      <c r="F364" s="83"/>
      <c r="G364" s="83"/>
      <c r="H364" s="2"/>
    </row>
    <row r="365" spans="2:8" ht="15.75">
      <c r="B365" s="13" t="s">
        <v>246</v>
      </c>
      <c r="C365" s="14" t="s">
        <v>247</v>
      </c>
      <c r="D365" s="88">
        <f>SUM(D366+D371+D378+D382+D385)</f>
        <v>194592</v>
      </c>
      <c r="E365" s="88">
        <f>SUM(E366+E371+E378+E382+E385)</f>
        <v>195092</v>
      </c>
      <c r="F365" s="88">
        <f>SUM(F366+F371+F378+F382+F385)</f>
        <v>195092</v>
      </c>
      <c r="G365" s="88">
        <f>SUM(G366+G371+G378+G382+G385)</f>
        <v>195092</v>
      </c>
      <c r="H365" s="2"/>
    </row>
    <row r="366" spans="2:8" ht="12.75">
      <c r="B366" s="36" t="s">
        <v>248</v>
      </c>
      <c r="C366" s="37" t="s">
        <v>249</v>
      </c>
      <c r="D366" s="95">
        <f>SUM(D367:D370)</f>
        <v>88096</v>
      </c>
      <c r="E366" s="95">
        <f>SUM(E367:E370)</f>
        <v>88096</v>
      </c>
      <c r="F366" s="95">
        <f>SUM(F367:F370)</f>
        <v>88096</v>
      </c>
      <c r="G366" s="95">
        <f>SUM(G367:G370)</f>
        <v>88096</v>
      </c>
      <c r="H366" s="2"/>
    </row>
    <row r="367" spans="2:8" ht="12.75">
      <c r="B367" s="15">
        <v>610000</v>
      </c>
      <c r="C367" s="9" t="s">
        <v>250</v>
      </c>
      <c r="D367" s="83">
        <v>45000</v>
      </c>
      <c r="E367" s="83">
        <v>45000</v>
      </c>
      <c r="F367" s="83">
        <v>45000</v>
      </c>
      <c r="G367" s="83">
        <v>45000</v>
      </c>
      <c r="H367" s="2"/>
    </row>
    <row r="368" spans="2:8" ht="12.75">
      <c r="B368" s="15">
        <v>620000</v>
      </c>
      <c r="C368" s="9" t="s">
        <v>67</v>
      </c>
      <c r="D368" s="83">
        <v>16000</v>
      </c>
      <c r="E368" s="83">
        <v>16000</v>
      </c>
      <c r="F368" s="83">
        <v>16000</v>
      </c>
      <c r="G368" s="83">
        <v>16000</v>
      </c>
      <c r="H368" s="2"/>
    </row>
    <row r="369" spans="2:8" ht="12.75">
      <c r="B369" s="15" t="s">
        <v>122</v>
      </c>
      <c r="C369" s="9" t="s">
        <v>414</v>
      </c>
      <c r="D369" s="83">
        <v>600</v>
      </c>
      <c r="E369" s="83">
        <v>600</v>
      </c>
      <c r="F369" s="83">
        <v>600</v>
      </c>
      <c r="G369" s="83">
        <v>600</v>
      </c>
      <c r="H369" s="2"/>
    </row>
    <row r="370" spans="2:8" ht="12.75">
      <c r="B370" s="15">
        <v>630000</v>
      </c>
      <c r="C370" s="9" t="s">
        <v>164</v>
      </c>
      <c r="D370" s="83">
        <v>26496</v>
      </c>
      <c r="E370" s="83">
        <v>26496</v>
      </c>
      <c r="F370" s="83">
        <v>26496</v>
      </c>
      <c r="G370" s="83">
        <v>26496</v>
      </c>
      <c r="H370" s="2"/>
    </row>
    <row r="371" spans="2:8" ht="12.75">
      <c r="B371" s="36" t="s">
        <v>413</v>
      </c>
      <c r="C371" s="37" t="s">
        <v>415</v>
      </c>
      <c r="D371" s="84">
        <f>SUM(D372:D376)</f>
        <v>66496</v>
      </c>
      <c r="E371" s="84">
        <f>SUM(E372:E376)</f>
        <v>66496</v>
      </c>
      <c r="F371" s="84">
        <f>SUM(F372:F376)</f>
        <v>66496</v>
      </c>
      <c r="G371" s="84">
        <f>SUM(G372:G376)</f>
        <v>66496</v>
      </c>
      <c r="H371" s="2"/>
    </row>
    <row r="372" spans="2:8" ht="12.75" hidden="1">
      <c r="B372" s="15">
        <v>610000</v>
      </c>
      <c r="C372" s="9" t="s">
        <v>250</v>
      </c>
      <c r="D372" s="83">
        <v>18000</v>
      </c>
      <c r="E372" s="83">
        <v>18000</v>
      </c>
      <c r="F372" s="83">
        <v>18000</v>
      </c>
      <c r="G372" s="83">
        <v>18000</v>
      </c>
      <c r="H372" s="2"/>
    </row>
    <row r="373" spans="2:8" ht="12.75" hidden="1">
      <c r="B373" s="15">
        <v>620000</v>
      </c>
      <c r="C373" s="9" t="s">
        <v>479</v>
      </c>
      <c r="D373" s="83">
        <v>6300</v>
      </c>
      <c r="E373" s="83">
        <v>6300</v>
      </c>
      <c r="F373" s="83">
        <v>6300</v>
      </c>
      <c r="G373" s="83">
        <v>6300</v>
      </c>
      <c r="H373" s="2"/>
    </row>
    <row r="374" spans="2:8" ht="12.75" hidden="1">
      <c r="B374" s="15" t="s">
        <v>122</v>
      </c>
      <c r="C374" s="9" t="s">
        <v>164</v>
      </c>
      <c r="D374" s="83">
        <v>15700</v>
      </c>
      <c r="E374" s="83">
        <v>15700</v>
      </c>
      <c r="F374" s="83">
        <v>15700</v>
      </c>
      <c r="G374" s="83">
        <v>15700</v>
      </c>
      <c r="H374" s="2"/>
    </row>
    <row r="375" spans="2:8" ht="12.75" hidden="1">
      <c r="B375" s="15" t="s">
        <v>413</v>
      </c>
      <c r="C375" s="9" t="s">
        <v>366</v>
      </c>
      <c r="D375" s="83">
        <v>26496</v>
      </c>
      <c r="E375" s="83">
        <v>26496</v>
      </c>
      <c r="F375" s="83">
        <v>26496</v>
      </c>
      <c r="G375" s="83">
        <v>26496</v>
      </c>
      <c r="H375" s="2"/>
    </row>
    <row r="376" spans="2:8" ht="12.75" hidden="1">
      <c r="B376" s="15">
        <v>637005</v>
      </c>
      <c r="C376" s="9" t="s">
        <v>251</v>
      </c>
      <c r="D376" s="83"/>
      <c r="E376" s="83"/>
      <c r="F376" s="83"/>
      <c r="G376" s="83"/>
      <c r="H376" s="2"/>
    </row>
    <row r="377" spans="2:8" ht="15.75">
      <c r="B377" s="15"/>
      <c r="C377" s="9"/>
      <c r="D377" s="82"/>
      <c r="E377" s="82"/>
      <c r="F377" s="82"/>
      <c r="G377" s="82"/>
      <c r="H377" s="2"/>
    </row>
    <row r="378" spans="2:8" ht="12.75">
      <c r="B378" s="38" t="s">
        <v>252</v>
      </c>
      <c r="C378" s="10" t="s">
        <v>424</v>
      </c>
      <c r="D378" s="95">
        <f>SUM(D379:D381)</f>
        <v>1800</v>
      </c>
      <c r="E378" s="95">
        <f>SUM(E379:E381)</f>
        <v>1800</v>
      </c>
      <c r="F378" s="95">
        <f>SUM(F379:F381)</f>
        <v>1800</v>
      </c>
      <c r="G378" s="95">
        <f>SUM(G379:G381)</f>
        <v>1800</v>
      </c>
      <c r="H378" s="2"/>
    </row>
    <row r="379" spans="2:8" ht="12.75" hidden="1">
      <c r="B379" s="19">
        <v>637013</v>
      </c>
      <c r="C379" s="20" t="s">
        <v>253</v>
      </c>
      <c r="D379" s="83">
        <v>800</v>
      </c>
      <c r="E379" s="83">
        <v>0</v>
      </c>
      <c r="F379" s="83">
        <v>0</v>
      </c>
      <c r="G379" s="83">
        <v>0</v>
      </c>
      <c r="H379" s="2"/>
    </row>
    <row r="380" spans="2:8" ht="12.75" hidden="1">
      <c r="B380" s="19">
        <v>642026</v>
      </c>
      <c r="C380" s="20" t="s">
        <v>253</v>
      </c>
      <c r="D380" s="83"/>
      <c r="E380" s="83">
        <v>800</v>
      </c>
      <c r="F380" s="83">
        <v>800</v>
      </c>
      <c r="G380" s="83">
        <v>800</v>
      </c>
      <c r="H380" s="2"/>
    </row>
    <row r="381" spans="2:8" ht="12.75" hidden="1">
      <c r="B381" s="19" t="s">
        <v>413</v>
      </c>
      <c r="C381" s="20" t="s">
        <v>254</v>
      </c>
      <c r="D381" s="83">
        <v>1000</v>
      </c>
      <c r="E381" s="83">
        <v>1000</v>
      </c>
      <c r="F381" s="83">
        <v>1000</v>
      </c>
      <c r="G381" s="83">
        <v>1000</v>
      </c>
      <c r="H381" s="2"/>
    </row>
    <row r="382" spans="2:8" ht="12.75">
      <c r="B382" s="38" t="s">
        <v>255</v>
      </c>
      <c r="C382" s="10" t="s">
        <v>256</v>
      </c>
      <c r="D382" s="103">
        <f>D383</f>
        <v>500</v>
      </c>
      <c r="E382" s="103">
        <f>E383</f>
        <v>500</v>
      </c>
      <c r="F382" s="103">
        <f>F383</f>
        <v>500</v>
      </c>
      <c r="G382" s="103">
        <f>G383</f>
        <v>500</v>
      </c>
      <c r="H382" s="2"/>
    </row>
    <row r="383" spans="2:8" ht="12.75" hidden="1">
      <c r="B383" s="19">
        <v>642001</v>
      </c>
      <c r="C383" s="20" t="s">
        <v>396</v>
      </c>
      <c r="D383" s="83">
        <v>500</v>
      </c>
      <c r="E383" s="83">
        <v>500</v>
      </c>
      <c r="F383" s="83">
        <v>500</v>
      </c>
      <c r="G383" s="83">
        <v>500</v>
      </c>
      <c r="H383" s="2"/>
    </row>
    <row r="384" spans="2:8" ht="12.75">
      <c r="B384" s="93"/>
      <c r="C384" s="20"/>
      <c r="D384" s="83"/>
      <c r="E384" s="83"/>
      <c r="F384" s="83"/>
      <c r="G384" s="83"/>
      <c r="H384" s="2"/>
    </row>
    <row r="385" spans="2:8" ht="12.75">
      <c r="B385" s="36" t="s">
        <v>257</v>
      </c>
      <c r="C385" s="37" t="s">
        <v>258</v>
      </c>
      <c r="D385" s="95">
        <f>SUM(D386:D395)</f>
        <v>37700</v>
      </c>
      <c r="E385" s="95">
        <f>SUM(E386:E395)</f>
        <v>38200</v>
      </c>
      <c r="F385" s="95">
        <f>SUM(F386:F395)</f>
        <v>38200</v>
      </c>
      <c r="G385" s="95">
        <f>SUM(G386:G395)</f>
        <v>38200</v>
      </c>
      <c r="H385" s="2"/>
    </row>
    <row r="386" spans="2:8" ht="12.75" hidden="1">
      <c r="B386" s="15">
        <v>633000</v>
      </c>
      <c r="C386" s="9" t="s">
        <v>259</v>
      </c>
      <c r="D386" s="83">
        <v>4500</v>
      </c>
      <c r="E386" s="83">
        <v>4500</v>
      </c>
      <c r="F386" s="83">
        <v>4500</v>
      </c>
      <c r="G386" s="83">
        <v>4500</v>
      </c>
      <c r="H386" s="2"/>
    </row>
    <row r="387" spans="2:8" ht="12.75" hidden="1">
      <c r="B387" s="15" t="s">
        <v>372</v>
      </c>
      <c r="C387" s="9" t="s">
        <v>373</v>
      </c>
      <c r="D387" s="83">
        <v>17280</v>
      </c>
      <c r="E387" s="83">
        <v>17280</v>
      </c>
      <c r="F387" s="83">
        <v>17280</v>
      </c>
      <c r="G387" s="83">
        <v>17280</v>
      </c>
      <c r="H387" s="2"/>
    </row>
    <row r="388" spans="2:8" ht="12.75" hidden="1">
      <c r="B388" s="15">
        <v>634004</v>
      </c>
      <c r="C388" s="9" t="s">
        <v>260</v>
      </c>
      <c r="D388" s="83">
        <v>200</v>
      </c>
      <c r="E388" s="83">
        <v>200</v>
      </c>
      <c r="F388" s="83">
        <v>200</v>
      </c>
      <c r="G388" s="83">
        <v>200</v>
      </c>
      <c r="H388" s="2"/>
    </row>
    <row r="389" spans="2:8" ht="12.75" hidden="1">
      <c r="B389" s="15">
        <v>637005</v>
      </c>
      <c r="C389" s="9" t="s">
        <v>261</v>
      </c>
      <c r="D389" s="83">
        <v>1300</v>
      </c>
      <c r="E389" s="83">
        <v>1300</v>
      </c>
      <c r="F389" s="83">
        <v>1300</v>
      </c>
      <c r="G389" s="83">
        <v>1300</v>
      </c>
      <c r="H389" s="2"/>
    </row>
    <row r="390" spans="2:8" ht="12.75" hidden="1">
      <c r="B390" s="15">
        <v>637014</v>
      </c>
      <c r="C390" s="9" t="s">
        <v>262</v>
      </c>
      <c r="D390" s="83">
        <v>3600</v>
      </c>
      <c r="E390" s="83">
        <v>3600</v>
      </c>
      <c r="F390" s="83">
        <v>3600</v>
      </c>
      <c r="G390" s="83">
        <v>3600</v>
      </c>
      <c r="H390" s="2"/>
    </row>
    <row r="391" spans="2:8" ht="12.75" hidden="1">
      <c r="B391" s="15">
        <v>637014</v>
      </c>
      <c r="C391" s="9" t="s">
        <v>263</v>
      </c>
      <c r="D391" s="83">
        <v>2200</v>
      </c>
      <c r="E391" s="83">
        <v>2200</v>
      </c>
      <c r="F391" s="83">
        <v>2200</v>
      </c>
      <c r="G391" s="83">
        <v>2200</v>
      </c>
      <c r="H391" s="2"/>
    </row>
    <row r="392" spans="2:8" ht="12.75" hidden="1">
      <c r="B392" s="15">
        <v>637014</v>
      </c>
      <c r="C392" s="9" t="s">
        <v>264</v>
      </c>
      <c r="D392" s="83">
        <v>3200</v>
      </c>
      <c r="E392" s="83">
        <v>3200</v>
      </c>
      <c r="F392" s="83">
        <v>3200</v>
      </c>
      <c r="G392" s="83">
        <v>3200</v>
      </c>
      <c r="H392" s="2"/>
    </row>
    <row r="393" spans="2:8" ht="12.75" hidden="1">
      <c r="B393" s="15">
        <v>633009</v>
      </c>
      <c r="C393" s="9" t="s">
        <v>265</v>
      </c>
      <c r="D393" s="83">
        <v>100</v>
      </c>
      <c r="E393" s="83">
        <v>100</v>
      </c>
      <c r="F393" s="83">
        <v>100</v>
      </c>
      <c r="G393" s="83">
        <v>100</v>
      </c>
      <c r="H393" s="2"/>
    </row>
    <row r="394" spans="2:8" ht="12.75" hidden="1">
      <c r="B394" s="15">
        <v>642007</v>
      </c>
      <c r="C394" s="9" t="s">
        <v>266</v>
      </c>
      <c r="D394" s="83">
        <v>4500</v>
      </c>
      <c r="E394" s="83">
        <v>5000</v>
      </c>
      <c r="F394" s="83">
        <v>5000</v>
      </c>
      <c r="G394" s="83">
        <v>5000</v>
      </c>
      <c r="H394" s="2"/>
    </row>
    <row r="395" spans="2:8" ht="12.75" hidden="1">
      <c r="B395" s="15">
        <v>642026</v>
      </c>
      <c r="C395" s="9" t="s">
        <v>267</v>
      </c>
      <c r="D395" s="83">
        <v>820</v>
      </c>
      <c r="E395" s="83">
        <v>820</v>
      </c>
      <c r="F395" s="83">
        <v>820</v>
      </c>
      <c r="G395" s="83">
        <v>820</v>
      </c>
      <c r="H395" s="2"/>
    </row>
    <row r="396" spans="2:8" ht="12.75">
      <c r="B396" s="16"/>
      <c r="C396" s="12"/>
      <c r="D396" s="83"/>
      <c r="E396" s="83"/>
      <c r="F396" s="83"/>
      <c r="G396" s="83"/>
      <c r="H396" s="2"/>
    </row>
    <row r="397" spans="2:8" ht="15.75">
      <c r="B397" s="13"/>
      <c r="C397" s="14" t="s">
        <v>268</v>
      </c>
      <c r="D397" s="88">
        <f>D112+D173+D178+D181+D187+D192+D195+D204+D215+D217+D223+D232+D235+D241+D258+D266+D271+D281+D286+D289+D301+D306+D316+D346+D350+D355+D359+D365</f>
        <v>4369362</v>
      </c>
      <c r="E397" s="88">
        <f>E112+E173+E178+E181+E187+E192+E195+E204+E215+E217+E223+E232+E235+E241+E258+E266+E271+E281+E286+E289+E301+E306+E316+E346+E350+E355+E359+E365</f>
        <v>4468362</v>
      </c>
      <c r="F397" s="88">
        <f>F112+F173+F178+F181+F187+F192+F195+F204+F215+F217+F223+F232+F235+F241+F258+F266+F271+F281+F286+F289+F301+F306+F316+F346+F350+F355+F359+F365</f>
        <v>4478800</v>
      </c>
      <c r="G397" s="88">
        <f>G112+G173+G178+G181+G187+G192+G195+G204+G215+G217+G223+G232+G235+G241+G258+G266+G271+G281+G286+G289+G301+G306+G316+G346+G350+G355+G359+G365</f>
        <v>4506914</v>
      </c>
      <c r="H397" s="120"/>
    </row>
    <row r="398" spans="2:8" ht="15.75">
      <c r="B398" s="3"/>
      <c r="C398" s="3"/>
      <c r="D398" s="105"/>
      <c r="E398" s="105"/>
      <c r="F398" s="105"/>
      <c r="G398" s="105"/>
      <c r="H398" s="2"/>
    </row>
    <row r="399" spans="2:8" ht="18">
      <c r="B399" s="67" t="s">
        <v>269</v>
      </c>
      <c r="C399" s="44"/>
      <c r="D399" s="112"/>
      <c r="E399" s="112"/>
      <c r="F399" s="112"/>
      <c r="G399" s="112"/>
      <c r="H399" s="2"/>
    </row>
    <row r="400" spans="2:8" ht="15.75">
      <c r="B400" s="43" t="s">
        <v>64</v>
      </c>
      <c r="C400" s="44" t="s">
        <v>270</v>
      </c>
      <c r="D400" s="113">
        <f>SUM(D401:D404)</f>
        <v>0</v>
      </c>
      <c r="E400" s="113">
        <f>SUM(E401:E404)</f>
        <v>9460</v>
      </c>
      <c r="F400" s="113">
        <f>SUM(F401:F404)</f>
        <v>9460</v>
      </c>
      <c r="G400" s="113">
        <f>SUM(G401:G404)</f>
        <v>9460</v>
      </c>
      <c r="H400" s="2"/>
    </row>
    <row r="401" spans="2:8" ht="12.75">
      <c r="B401" s="48">
        <v>711001</v>
      </c>
      <c r="C401" s="41" t="s">
        <v>271</v>
      </c>
      <c r="D401" s="114">
        <f>D403</f>
        <v>0</v>
      </c>
      <c r="E401" s="114">
        <v>0</v>
      </c>
      <c r="F401" s="114">
        <v>0</v>
      </c>
      <c r="G401" s="114">
        <v>0</v>
      </c>
      <c r="H401" s="2"/>
    </row>
    <row r="402" spans="2:8" ht="12.75">
      <c r="B402" s="48" t="s">
        <v>397</v>
      </c>
      <c r="C402" s="41" t="s">
        <v>398</v>
      </c>
      <c r="D402" s="114">
        <v>0</v>
      </c>
      <c r="E402" s="114">
        <v>0</v>
      </c>
      <c r="F402" s="114">
        <v>0</v>
      </c>
      <c r="G402" s="114">
        <v>0</v>
      </c>
      <c r="H402" s="119"/>
    </row>
    <row r="403" spans="2:8" ht="12.75">
      <c r="B403" s="48">
        <v>711001</v>
      </c>
      <c r="C403" s="41" t="s">
        <v>272</v>
      </c>
      <c r="D403" s="114">
        <f>D404</f>
        <v>0</v>
      </c>
      <c r="E403" s="114">
        <v>9460</v>
      </c>
      <c r="F403" s="114">
        <v>9460</v>
      </c>
      <c r="G403" s="114">
        <v>9460</v>
      </c>
      <c r="H403" s="2"/>
    </row>
    <row r="404" spans="2:8" ht="12.75">
      <c r="B404" s="48">
        <v>716000</v>
      </c>
      <c r="C404" s="41" t="s">
        <v>321</v>
      </c>
      <c r="D404" s="114">
        <f>D405</f>
        <v>0</v>
      </c>
      <c r="E404" s="114">
        <f>E405</f>
        <v>0</v>
      </c>
      <c r="F404" s="114">
        <f>F405</f>
        <v>0</v>
      </c>
      <c r="G404" s="114">
        <f>G405</f>
        <v>0</v>
      </c>
      <c r="H404" s="2"/>
    </row>
    <row r="405" spans="2:8" ht="12.75">
      <c r="B405" s="48"/>
      <c r="C405" s="41"/>
      <c r="D405" s="114"/>
      <c r="E405" s="114"/>
      <c r="F405" s="114"/>
      <c r="G405" s="114"/>
      <c r="H405" s="2"/>
    </row>
    <row r="406" spans="2:8" ht="15.75">
      <c r="B406" s="68" t="s">
        <v>336</v>
      </c>
      <c r="C406" s="44" t="s">
        <v>270</v>
      </c>
      <c r="D406" s="115">
        <f>SUM(D407+D408)</f>
        <v>50000</v>
      </c>
      <c r="E406" s="115">
        <f>SUM(E407+E408)</f>
        <v>0</v>
      </c>
      <c r="F406" s="115">
        <f>SUM(F407+F408)</f>
        <v>0</v>
      </c>
      <c r="G406" s="115">
        <f>SUM(G407+G408)</f>
        <v>0</v>
      </c>
      <c r="H406" s="2"/>
    </row>
    <row r="407" spans="2:8" ht="12.75">
      <c r="B407" s="79">
        <v>717002</v>
      </c>
      <c r="C407" s="41" t="s">
        <v>442</v>
      </c>
      <c r="D407" s="114">
        <v>50000</v>
      </c>
      <c r="E407" s="114">
        <v>0</v>
      </c>
      <c r="F407" s="114">
        <v>0</v>
      </c>
      <c r="G407" s="114">
        <v>0</v>
      </c>
      <c r="H407" s="119"/>
    </row>
    <row r="408" spans="2:8" ht="12.75">
      <c r="B408" s="48">
        <v>711001</v>
      </c>
      <c r="C408" s="41" t="s">
        <v>337</v>
      </c>
      <c r="D408" s="114">
        <f>D409</f>
        <v>0</v>
      </c>
      <c r="E408" s="114">
        <f>E409</f>
        <v>0</v>
      </c>
      <c r="F408" s="114">
        <f>F409</f>
        <v>0</v>
      </c>
      <c r="G408" s="114">
        <f>G409</f>
        <v>0</v>
      </c>
      <c r="H408" s="2"/>
    </row>
    <row r="409" spans="2:8" ht="15.75">
      <c r="B409" s="69"/>
      <c r="C409" s="41"/>
      <c r="D409" s="115"/>
      <c r="E409" s="115"/>
      <c r="F409" s="115"/>
      <c r="G409" s="115"/>
      <c r="H409" s="2"/>
    </row>
    <row r="410" spans="2:8" ht="15.75">
      <c r="B410" s="69" t="s">
        <v>141</v>
      </c>
      <c r="C410" s="47" t="s">
        <v>142</v>
      </c>
      <c r="D410" s="116">
        <f>SUM(D411:D416)</f>
        <v>9400</v>
      </c>
      <c r="E410" s="116">
        <f>SUM(E411:E416)</f>
        <v>20387</v>
      </c>
      <c r="F410" s="116">
        <f>SUM(F411:F416)</f>
        <v>20387</v>
      </c>
      <c r="G410" s="116">
        <f>SUM(G411:G416)</f>
        <v>20387</v>
      </c>
      <c r="H410" s="2"/>
    </row>
    <row r="411" spans="2:8" ht="12.75">
      <c r="B411" s="77" t="s">
        <v>355</v>
      </c>
      <c r="C411" s="74" t="s">
        <v>356</v>
      </c>
      <c r="D411" s="114">
        <v>0</v>
      </c>
      <c r="E411" s="114">
        <v>10987</v>
      </c>
      <c r="F411" s="114">
        <v>10987</v>
      </c>
      <c r="G411" s="114">
        <v>10987</v>
      </c>
      <c r="H411" s="2"/>
    </row>
    <row r="412" spans="2:8" ht="12.75">
      <c r="B412" s="77">
        <v>713005</v>
      </c>
      <c r="C412" s="74" t="s">
        <v>399</v>
      </c>
      <c r="D412" s="114">
        <v>0</v>
      </c>
      <c r="E412" s="114">
        <v>0</v>
      </c>
      <c r="F412" s="114">
        <v>0</v>
      </c>
      <c r="G412" s="114">
        <v>0</v>
      </c>
      <c r="H412" s="2"/>
    </row>
    <row r="413" spans="2:8" ht="12.75">
      <c r="B413" s="41">
        <v>714001</v>
      </c>
      <c r="C413" s="49" t="s">
        <v>317</v>
      </c>
      <c r="D413" s="114">
        <v>5000</v>
      </c>
      <c r="E413" s="114">
        <v>5000</v>
      </c>
      <c r="F413" s="114">
        <v>5000</v>
      </c>
      <c r="G413" s="114">
        <v>5000</v>
      </c>
      <c r="H413" s="2"/>
    </row>
    <row r="414" spans="2:8" ht="12.75">
      <c r="B414" s="48">
        <v>713003</v>
      </c>
      <c r="C414" s="49" t="s">
        <v>273</v>
      </c>
      <c r="D414" s="114">
        <v>4400</v>
      </c>
      <c r="E414" s="114">
        <v>4400</v>
      </c>
      <c r="F414" s="114">
        <v>4400</v>
      </c>
      <c r="G414" s="114">
        <v>4400</v>
      </c>
      <c r="H414" s="2"/>
    </row>
    <row r="415" spans="2:8" ht="12.75">
      <c r="B415" s="48">
        <v>713005</v>
      </c>
      <c r="C415" s="49" t="s">
        <v>458</v>
      </c>
      <c r="D415" s="114">
        <f aca="true" t="shared" si="2" ref="D415:G416">D416</f>
        <v>0</v>
      </c>
      <c r="E415" s="114">
        <f t="shared" si="2"/>
        <v>0</v>
      </c>
      <c r="F415" s="114">
        <f t="shared" si="2"/>
        <v>0</v>
      </c>
      <c r="G415" s="114">
        <f t="shared" si="2"/>
        <v>0</v>
      </c>
      <c r="H415" s="2"/>
    </row>
    <row r="416" spans="2:8" ht="12.75">
      <c r="B416" s="48">
        <v>713003</v>
      </c>
      <c r="C416" s="49" t="s">
        <v>459</v>
      </c>
      <c r="D416" s="114">
        <f t="shared" si="2"/>
        <v>0</v>
      </c>
      <c r="E416" s="114">
        <f t="shared" si="2"/>
        <v>0</v>
      </c>
      <c r="F416" s="114">
        <f t="shared" si="2"/>
        <v>0</v>
      </c>
      <c r="G416" s="114">
        <f t="shared" si="2"/>
        <v>0</v>
      </c>
      <c r="H416" s="2"/>
    </row>
    <row r="417" spans="2:8" ht="15.75">
      <c r="B417" s="70"/>
      <c r="C417" s="71"/>
      <c r="D417" s="115"/>
      <c r="E417" s="115"/>
      <c r="F417" s="115"/>
      <c r="G417" s="115"/>
      <c r="H417" s="2"/>
    </row>
    <row r="418" spans="2:8" ht="15.75">
      <c r="B418" s="72" t="s">
        <v>274</v>
      </c>
      <c r="C418" s="44" t="s">
        <v>275</v>
      </c>
      <c r="D418" s="113">
        <f>SUM(D419:D422)</f>
        <v>132947</v>
      </c>
      <c r="E418" s="113">
        <f>SUM(E419:E422)</f>
        <v>147947</v>
      </c>
      <c r="F418" s="113">
        <f>SUM(F419:F422)</f>
        <v>149423</v>
      </c>
      <c r="G418" s="113">
        <f>SUM(G419:G422)</f>
        <v>149423</v>
      </c>
      <c r="H418" s="2"/>
    </row>
    <row r="419" spans="2:8" ht="12.75">
      <c r="B419" s="78" t="s">
        <v>357</v>
      </c>
      <c r="C419" s="74" t="s">
        <v>358</v>
      </c>
      <c r="D419" s="114">
        <v>17947</v>
      </c>
      <c r="E419" s="114">
        <v>32947</v>
      </c>
      <c r="F419" s="114">
        <v>34423</v>
      </c>
      <c r="G419" s="114">
        <v>34423</v>
      </c>
      <c r="H419" s="2"/>
    </row>
    <row r="420" spans="2:8" ht="12.75">
      <c r="B420" s="48">
        <v>717002</v>
      </c>
      <c r="C420" s="41" t="s">
        <v>440</v>
      </c>
      <c r="D420" s="114">
        <v>50000</v>
      </c>
      <c r="E420" s="114">
        <v>50000</v>
      </c>
      <c r="F420" s="114">
        <v>50000</v>
      </c>
      <c r="G420" s="114">
        <v>50000</v>
      </c>
      <c r="H420" s="2"/>
    </row>
    <row r="421" spans="2:8" ht="12.75">
      <c r="B421" s="48">
        <v>717002</v>
      </c>
      <c r="C421" s="41" t="s">
        <v>441</v>
      </c>
      <c r="D421" s="114">
        <v>65000</v>
      </c>
      <c r="E421" s="114">
        <v>65000</v>
      </c>
      <c r="F421" s="114">
        <v>65000</v>
      </c>
      <c r="G421" s="114">
        <v>65000</v>
      </c>
      <c r="H421" s="2"/>
    </row>
    <row r="422" spans="2:8" ht="12.75">
      <c r="B422" s="48" t="s">
        <v>278</v>
      </c>
      <c r="C422" s="41" t="s">
        <v>279</v>
      </c>
      <c r="D422" s="114">
        <f>D423</f>
        <v>0</v>
      </c>
      <c r="E422" s="114">
        <f>E423</f>
        <v>0</v>
      </c>
      <c r="F422" s="114">
        <f>F423</f>
        <v>0</v>
      </c>
      <c r="G422" s="114">
        <f>G423</f>
        <v>0</v>
      </c>
      <c r="H422" s="2"/>
    </row>
    <row r="423" spans="2:8" ht="15.75">
      <c r="B423" s="73"/>
      <c r="C423" s="71"/>
      <c r="D423" s="115"/>
      <c r="E423" s="115"/>
      <c r="F423" s="115"/>
      <c r="G423" s="115"/>
      <c r="H423" s="2"/>
    </row>
    <row r="424" spans="2:8" ht="15.75">
      <c r="B424" s="72" t="s">
        <v>280</v>
      </c>
      <c r="C424" s="44" t="s">
        <v>281</v>
      </c>
      <c r="D424" s="113">
        <f>SUM(D425:D426)</f>
        <v>0</v>
      </c>
      <c r="E424" s="113">
        <f>SUM(E425:E426)</f>
        <v>0</v>
      </c>
      <c r="F424" s="113">
        <f>SUM(F425:F426)</f>
        <v>0</v>
      </c>
      <c r="G424" s="113">
        <f>SUM(G425:G426)</f>
        <v>0</v>
      </c>
      <c r="H424" s="2"/>
    </row>
    <row r="425" spans="2:8" ht="12.75">
      <c r="B425" s="73" t="s">
        <v>339</v>
      </c>
      <c r="C425" s="41" t="s">
        <v>400</v>
      </c>
      <c r="D425" s="114"/>
      <c r="E425" s="114"/>
      <c r="F425" s="114"/>
      <c r="G425" s="114"/>
      <c r="H425" s="2"/>
    </row>
    <row r="426" spans="2:8" ht="12.75">
      <c r="B426" s="73" t="s">
        <v>278</v>
      </c>
      <c r="C426" s="41" t="s">
        <v>282</v>
      </c>
      <c r="D426" s="114">
        <f>D427</f>
        <v>0</v>
      </c>
      <c r="E426" s="114">
        <f>E427</f>
        <v>0</v>
      </c>
      <c r="F426" s="114">
        <f>F427</f>
        <v>0</v>
      </c>
      <c r="G426" s="114">
        <f>G427</f>
        <v>0</v>
      </c>
      <c r="H426" s="2"/>
    </row>
    <row r="427" spans="2:8" ht="15.75">
      <c r="B427" s="45"/>
      <c r="C427" s="40"/>
      <c r="D427" s="115"/>
      <c r="E427" s="115"/>
      <c r="F427" s="115"/>
      <c r="G427" s="115"/>
      <c r="H427" s="2"/>
    </row>
    <row r="428" spans="2:8" ht="15.75">
      <c r="B428" s="43" t="s">
        <v>166</v>
      </c>
      <c r="C428" s="44" t="s">
        <v>167</v>
      </c>
      <c r="D428" s="113">
        <f>SUM(D429:D439)</f>
        <v>1387362</v>
      </c>
      <c r="E428" s="113">
        <f>SUM(E429:E439)</f>
        <v>1388732</v>
      </c>
      <c r="F428" s="113">
        <f>SUM(F429:F439)</f>
        <v>1400332</v>
      </c>
      <c r="G428" s="113">
        <f>SUM(G429:G439)</f>
        <v>1400332</v>
      </c>
      <c r="H428" s="120"/>
    </row>
    <row r="429" spans="2:8" ht="12.75">
      <c r="B429" s="48" t="s">
        <v>339</v>
      </c>
      <c r="C429" s="41" t="s">
        <v>419</v>
      </c>
      <c r="D429" s="114">
        <v>95906</v>
      </c>
      <c r="E429" s="114">
        <v>95906</v>
      </c>
      <c r="F429" s="114">
        <v>93906</v>
      </c>
      <c r="G429" s="114">
        <v>93906</v>
      </c>
      <c r="H429" s="119"/>
    </row>
    <row r="430" spans="2:8" ht="12.75">
      <c r="B430" s="48" t="s">
        <v>339</v>
      </c>
      <c r="C430" s="41" t="s">
        <v>425</v>
      </c>
      <c r="D430" s="114">
        <v>1180976</v>
      </c>
      <c r="E430" s="114">
        <v>1180976</v>
      </c>
      <c r="F430" s="114">
        <v>1180976</v>
      </c>
      <c r="G430" s="114">
        <v>1180976</v>
      </c>
      <c r="H430" s="2"/>
    </row>
    <row r="431" spans="2:8" ht="12.75">
      <c r="B431" s="48" t="s">
        <v>339</v>
      </c>
      <c r="C431" s="41" t="s">
        <v>426</v>
      </c>
      <c r="D431" s="114">
        <v>84240</v>
      </c>
      <c r="E431" s="114">
        <v>84240</v>
      </c>
      <c r="F431" s="114">
        <v>84240</v>
      </c>
      <c r="G431" s="114">
        <v>84240</v>
      </c>
      <c r="H431" s="2"/>
    </row>
    <row r="432" spans="2:8" ht="12.75">
      <c r="B432" s="48">
        <v>716</v>
      </c>
      <c r="C432" s="41" t="s">
        <v>460</v>
      </c>
      <c r="D432" s="114"/>
      <c r="E432" s="114">
        <v>570</v>
      </c>
      <c r="F432" s="114">
        <v>570</v>
      </c>
      <c r="G432" s="114">
        <v>570</v>
      </c>
      <c r="H432" s="2"/>
    </row>
    <row r="433" spans="2:8" ht="12.75">
      <c r="B433" s="48">
        <v>716</v>
      </c>
      <c r="C433" s="41" t="s">
        <v>470</v>
      </c>
      <c r="D433" s="114">
        <v>0</v>
      </c>
      <c r="E433" s="114">
        <v>0</v>
      </c>
      <c r="F433" s="114">
        <v>600</v>
      </c>
      <c r="G433" s="114">
        <v>600</v>
      </c>
      <c r="H433" s="2"/>
    </row>
    <row r="434" spans="2:8" ht="12.75">
      <c r="B434" s="48">
        <v>716</v>
      </c>
      <c r="C434" s="41" t="s">
        <v>461</v>
      </c>
      <c r="D434" s="114"/>
      <c r="E434" s="114">
        <v>800</v>
      </c>
      <c r="F434" s="114">
        <v>800</v>
      </c>
      <c r="G434" s="114">
        <v>800</v>
      </c>
      <c r="H434" s="2"/>
    </row>
    <row r="435" spans="2:8" ht="12.75">
      <c r="B435" s="48">
        <v>716</v>
      </c>
      <c r="C435" s="41" t="s">
        <v>471</v>
      </c>
      <c r="D435" s="114">
        <v>0</v>
      </c>
      <c r="E435" s="114">
        <v>0</v>
      </c>
      <c r="F435" s="114">
        <v>8000</v>
      </c>
      <c r="G435" s="114">
        <v>8000</v>
      </c>
      <c r="H435" s="2"/>
    </row>
    <row r="436" spans="2:8" ht="12.75">
      <c r="B436" s="48">
        <v>711000</v>
      </c>
      <c r="C436" s="41" t="s">
        <v>401</v>
      </c>
      <c r="D436" s="114">
        <v>15000</v>
      </c>
      <c r="E436" s="114">
        <v>15000</v>
      </c>
      <c r="F436" s="114">
        <v>15000</v>
      </c>
      <c r="G436" s="114">
        <v>15000</v>
      </c>
      <c r="H436" s="2"/>
    </row>
    <row r="437" spans="2:8" ht="12.75">
      <c r="B437" s="48">
        <v>716000</v>
      </c>
      <c r="C437" s="41" t="s">
        <v>443</v>
      </c>
      <c r="D437" s="114">
        <v>5000</v>
      </c>
      <c r="E437" s="114">
        <v>5000</v>
      </c>
      <c r="F437" s="114">
        <v>5000</v>
      </c>
      <c r="G437" s="114">
        <v>5000</v>
      </c>
      <c r="H437" s="2"/>
    </row>
    <row r="438" spans="2:8" ht="12.75">
      <c r="B438" s="48">
        <v>716000</v>
      </c>
      <c r="C438" s="41" t="s">
        <v>283</v>
      </c>
      <c r="D438" s="114">
        <v>6240</v>
      </c>
      <c r="E438" s="114">
        <v>6240</v>
      </c>
      <c r="F438" s="114">
        <v>6240</v>
      </c>
      <c r="G438" s="114">
        <v>6240</v>
      </c>
      <c r="H438" s="2"/>
    </row>
    <row r="439" spans="2:8" ht="12.75">
      <c r="B439" s="48">
        <v>717003</v>
      </c>
      <c r="C439" s="41" t="s">
        <v>472</v>
      </c>
      <c r="D439" s="114">
        <v>0</v>
      </c>
      <c r="E439" s="114">
        <v>0</v>
      </c>
      <c r="F439" s="114">
        <v>5000</v>
      </c>
      <c r="G439" s="114">
        <v>5000</v>
      </c>
      <c r="H439" s="2"/>
    </row>
    <row r="440" spans="2:8" ht="15.75">
      <c r="B440" s="48"/>
      <c r="C440" s="41"/>
      <c r="D440" s="115"/>
      <c r="E440" s="115"/>
      <c r="F440" s="115"/>
      <c r="G440" s="115"/>
      <c r="H440" s="2"/>
    </row>
    <row r="441" spans="2:8" ht="15.75">
      <c r="B441" s="43" t="s">
        <v>173</v>
      </c>
      <c r="C441" s="47" t="s">
        <v>174</v>
      </c>
      <c r="D441" s="117">
        <f>SUM(D442:D444)</f>
        <v>0</v>
      </c>
      <c r="E441" s="117">
        <f>SUM(E442:E444)</f>
        <v>2500</v>
      </c>
      <c r="F441" s="117">
        <f>SUM(F442:F444)</f>
        <v>2500</v>
      </c>
      <c r="G441" s="117">
        <f>SUM(G442:G444)</f>
        <v>2500</v>
      </c>
      <c r="H441" s="2"/>
    </row>
    <row r="442" spans="2:8" ht="12.75">
      <c r="B442" s="54">
        <v>717000</v>
      </c>
      <c r="C442" s="49" t="s">
        <v>350</v>
      </c>
      <c r="D442" s="114">
        <f>D444</f>
        <v>0</v>
      </c>
      <c r="E442" s="114">
        <f>E444</f>
        <v>0</v>
      </c>
      <c r="F442" s="114">
        <f>F444</f>
        <v>0</v>
      </c>
      <c r="G442" s="114">
        <f>G444</f>
        <v>0</v>
      </c>
      <c r="H442" s="2"/>
    </row>
    <row r="443" spans="2:8" ht="12.75">
      <c r="B443" s="54">
        <v>717002</v>
      </c>
      <c r="C443" s="49" t="s">
        <v>451</v>
      </c>
      <c r="D443" s="114"/>
      <c r="E443" s="114">
        <v>2500</v>
      </c>
      <c r="F443" s="114">
        <v>2500</v>
      </c>
      <c r="G443" s="114">
        <v>2500</v>
      </c>
      <c r="H443" s="2"/>
    </row>
    <row r="444" spans="2:8" ht="12.75">
      <c r="B444" s="48">
        <v>717001</v>
      </c>
      <c r="C444" s="41" t="s">
        <v>385</v>
      </c>
      <c r="D444" s="114">
        <f>D445</f>
        <v>0</v>
      </c>
      <c r="E444" s="114">
        <f>E445</f>
        <v>0</v>
      </c>
      <c r="F444" s="114">
        <f>F445</f>
        <v>0</v>
      </c>
      <c r="G444" s="114">
        <f>G445</f>
        <v>0</v>
      </c>
      <c r="H444" s="2"/>
    </row>
    <row r="445" spans="2:8" ht="15.75">
      <c r="B445" s="48"/>
      <c r="C445" s="41"/>
      <c r="D445" s="115"/>
      <c r="E445" s="115"/>
      <c r="F445" s="115"/>
      <c r="G445" s="115"/>
      <c r="H445" s="2"/>
    </row>
    <row r="446" spans="2:8" ht="15.75">
      <c r="B446" s="43" t="s">
        <v>187</v>
      </c>
      <c r="C446" s="47" t="s">
        <v>188</v>
      </c>
      <c r="D446" s="117">
        <f>SUM(D447:D450)</f>
        <v>284126</v>
      </c>
      <c r="E446" s="117">
        <f>SUM(E447:E450)</f>
        <v>284126</v>
      </c>
      <c r="F446" s="117">
        <f>SUM(F447:F450)</f>
        <v>284126</v>
      </c>
      <c r="G446" s="117">
        <f>SUM(G447:G450)</f>
        <v>284126</v>
      </c>
      <c r="H446" s="121"/>
    </row>
    <row r="447" spans="2:8" ht="12.75">
      <c r="B447" s="54">
        <v>713005</v>
      </c>
      <c r="C447" s="49" t="s">
        <v>340</v>
      </c>
      <c r="D447" s="114">
        <v>134126</v>
      </c>
      <c r="E447" s="114">
        <v>134126</v>
      </c>
      <c r="F447" s="114">
        <v>134126</v>
      </c>
      <c r="G447" s="114">
        <v>0</v>
      </c>
      <c r="H447" s="119"/>
    </row>
    <row r="448" spans="2:8" ht="12.75">
      <c r="B448" s="54">
        <v>721001</v>
      </c>
      <c r="C448" s="49" t="s">
        <v>485</v>
      </c>
      <c r="D448" s="114"/>
      <c r="E448" s="114"/>
      <c r="F448" s="114"/>
      <c r="G448" s="114">
        <v>134126</v>
      </c>
      <c r="H448" s="2"/>
    </row>
    <row r="449" spans="2:8" ht="12.75">
      <c r="B449" s="48">
        <v>717</v>
      </c>
      <c r="C449" s="41" t="s">
        <v>462</v>
      </c>
      <c r="D449" s="114">
        <v>150000</v>
      </c>
      <c r="E449" s="114">
        <v>150000</v>
      </c>
      <c r="F449" s="114">
        <v>150000</v>
      </c>
      <c r="G449" s="114">
        <v>150000</v>
      </c>
      <c r="H449" s="2"/>
    </row>
    <row r="450" spans="2:8" ht="12.75">
      <c r="B450" s="75"/>
      <c r="C450" s="49" t="s">
        <v>322</v>
      </c>
      <c r="D450" s="114">
        <f>D454</f>
        <v>0</v>
      </c>
      <c r="E450" s="114">
        <f>E454</f>
        <v>0</v>
      </c>
      <c r="F450" s="114">
        <f>F454</f>
        <v>0</v>
      </c>
      <c r="G450" s="114">
        <f>G454</f>
        <v>0</v>
      </c>
      <c r="H450" s="2"/>
    </row>
    <row r="451" spans="2:8" ht="12.75">
      <c r="B451" s="75"/>
      <c r="C451" s="49"/>
      <c r="D451" s="114"/>
      <c r="E451" s="114"/>
      <c r="F451" s="114"/>
      <c r="G451" s="114"/>
      <c r="H451" s="2"/>
    </row>
    <row r="452" spans="1:8" ht="15.75">
      <c r="A452" s="109"/>
      <c r="B452" s="43" t="s">
        <v>195</v>
      </c>
      <c r="C452" s="47" t="s">
        <v>196</v>
      </c>
      <c r="D452" s="115">
        <v>0</v>
      </c>
      <c r="E452" s="115">
        <v>0</v>
      </c>
      <c r="F452" s="115">
        <f>F453</f>
        <v>5000</v>
      </c>
      <c r="G452" s="115">
        <f>G453</f>
        <v>5000</v>
      </c>
      <c r="H452" s="2"/>
    </row>
    <row r="453" spans="1:8" ht="12.75">
      <c r="A453" s="7"/>
      <c r="B453" s="54">
        <v>717002</v>
      </c>
      <c r="C453" s="49" t="s">
        <v>475</v>
      </c>
      <c r="D453" s="114">
        <v>0</v>
      </c>
      <c r="E453" s="114">
        <v>0</v>
      </c>
      <c r="F453" s="114">
        <v>5000</v>
      </c>
      <c r="G453" s="114">
        <v>5000</v>
      </c>
      <c r="H453" s="2"/>
    </row>
    <row r="454" spans="2:8" ht="15.75">
      <c r="B454" s="46"/>
      <c r="C454" s="41"/>
      <c r="D454" s="115"/>
      <c r="E454" s="115"/>
      <c r="F454" s="115"/>
      <c r="G454" s="115"/>
      <c r="H454" s="2"/>
    </row>
    <row r="455" spans="2:8" ht="15.75">
      <c r="B455" s="43" t="s">
        <v>210</v>
      </c>
      <c r="C455" s="44" t="s">
        <v>284</v>
      </c>
      <c r="D455" s="113">
        <f>SUM(D456:D459)</f>
        <v>0</v>
      </c>
      <c r="E455" s="113">
        <f>SUM(E456:E459)</f>
        <v>0</v>
      </c>
      <c r="F455" s="113">
        <f>SUM(F456:F459)</f>
        <v>0</v>
      </c>
      <c r="G455" s="113">
        <f>SUM(G456:G459)</f>
        <v>0</v>
      </c>
      <c r="H455" s="2"/>
    </row>
    <row r="456" spans="2:8" ht="12.75">
      <c r="B456" s="54">
        <v>717000</v>
      </c>
      <c r="C456" s="41" t="s">
        <v>323</v>
      </c>
      <c r="D456" s="114">
        <f>D457</f>
        <v>0</v>
      </c>
      <c r="E456" s="114">
        <f>E457</f>
        <v>0</v>
      </c>
      <c r="F456" s="114">
        <f>F457</f>
        <v>0</v>
      </c>
      <c r="G456" s="114">
        <f>G457</f>
        <v>0</v>
      </c>
      <c r="H456" s="2"/>
    </row>
    <row r="457" spans="2:8" ht="12.75">
      <c r="B457" s="54">
        <v>717000</v>
      </c>
      <c r="C457" s="41" t="s">
        <v>374</v>
      </c>
      <c r="D457" s="114">
        <f>D459</f>
        <v>0</v>
      </c>
      <c r="E457" s="114">
        <f>E459</f>
        <v>0</v>
      </c>
      <c r="F457" s="114">
        <f>F459</f>
        <v>0</v>
      </c>
      <c r="G457" s="114">
        <f>G459</f>
        <v>0</v>
      </c>
      <c r="H457" s="2"/>
    </row>
    <row r="458" spans="2:8" ht="12.75">
      <c r="B458" s="54" t="s">
        <v>339</v>
      </c>
      <c r="C458" s="41" t="s">
        <v>386</v>
      </c>
      <c r="D458" s="114"/>
      <c r="E458" s="114"/>
      <c r="F458" s="114"/>
      <c r="G458" s="114"/>
      <c r="H458" s="2"/>
    </row>
    <row r="459" spans="2:8" ht="12.75">
      <c r="B459" s="54">
        <v>717000</v>
      </c>
      <c r="C459" s="41" t="s">
        <v>402</v>
      </c>
      <c r="D459" s="114">
        <f>D460</f>
        <v>0</v>
      </c>
      <c r="E459" s="114">
        <f>E460</f>
        <v>0</v>
      </c>
      <c r="F459" s="114">
        <f>F460</f>
        <v>0</v>
      </c>
      <c r="G459" s="114">
        <f>G460</f>
        <v>0</v>
      </c>
      <c r="H459" s="2"/>
    </row>
    <row r="460" spans="2:8" ht="15.75">
      <c r="B460" s="43"/>
      <c r="C460" s="41"/>
      <c r="D460" s="115"/>
      <c r="E460" s="115"/>
      <c r="F460" s="115"/>
      <c r="G460" s="115"/>
      <c r="H460" s="2"/>
    </row>
    <row r="461" spans="2:8" ht="15.75">
      <c r="B461" s="43" t="s">
        <v>214</v>
      </c>
      <c r="C461" s="47" t="s">
        <v>215</v>
      </c>
      <c r="D461" s="113">
        <f>SUM(D462:D465)</f>
        <v>0</v>
      </c>
      <c r="E461" s="113">
        <f>SUM(E462:E465)</f>
        <v>0</v>
      </c>
      <c r="F461" s="113">
        <f>SUM(F462:F465)</f>
        <v>0</v>
      </c>
      <c r="G461" s="113">
        <f>SUM(G462:G465)</f>
        <v>0</v>
      </c>
      <c r="H461" s="2"/>
    </row>
    <row r="462" spans="2:8" ht="12.75">
      <c r="B462" s="79">
        <v>717000</v>
      </c>
      <c r="C462" s="74" t="s">
        <v>360</v>
      </c>
      <c r="D462" s="114">
        <f>D463</f>
        <v>0</v>
      </c>
      <c r="E462" s="114">
        <f>E463</f>
        <v>0</v>
      </c>
      <c r="F462" s="114">
        <f>F463</f>
        <v>0</v>
      </c>
      <c r="G462" s="114">
        <f>G463</f>
        <v>0</v>
      </c>
      <c r="H462" s="2"/>
    </row>
    <row r="463" spans="2:8" ht="12.75">
      <c r="B463" s="79">
        <v>717000</v>
      </c>
      <c r="C463" s="74" t="s">
        <v>361</v>
      </c>
      <c r="D463" s="114">
        <f>D465</f>
        <v>0</v>
      </c>
      <c r="E463" s="114">
        <f>E465</f>
        <v>0</v>
      </c>
      <c r="F463" s="114">
        <f>F465</f>
        <v>0</v>
      </c>
      <c r="G463" s="114">
        <f>G465</f>
        <v>0</v>
      </c>
      <c r="H463" s="2"/>
    </row>
    <row r="464" spans="2:8" ht="12.75">
      <c r="B464" s="79" t="s">
        <v>339</v>
      </c>
      <c r="C464" s="74" t="s">
        <v>387</v>
      </c>
      <c r="D464" s="114"/>
      <c r="E464" s="114"/>
      <c r="F464" s="114"/>
      <c r="G464" s="114"/>
      <c r="H464" s="2"/>
    </row>
    <row r="465" spans="2:8" ht="12.75">
      <c r="B465" s="54">
        <v>717000</v>
      </c>
      <c r="C465" s="49" t="s">
        <v>324</v>
      </c>
      <c r="D465" s="114">
        <f>D466</f>
        <v>0</v>
      </c>
      <c r="E465" s="114">
        <f>E466</f>
        <v>0</v>
      </c>
      <c r="F465" s="114">
        <f>F466</f>
        <v>0</v>
      </c>
      <c r="G465" s="114">
        <f>G466</f>
        <v>0</v>
      </c>
      <c r="H465" s="2"/>
    </row>
    <row r="466" spans="2:8" ht="15.75">
      <c r="B466" s="54"/>
      <c r="C466" s="49"/>
      <c r="D466" s="115"/>
      <c r="E466" s="115"/>
      <c r="F466" s="115"/>
      <c r="G466" s="115"/>
      <c r="H466" s="2"/>
    </row>
    <row r="467" spans="2:8" ht="15.75">
      <c r="B467" s="48"/>
      <c r="C467" s="44" t="s">
        <v>285</v>
      </c>
      <c r="D467" s="113">
        <f>D400+D406+D410+D418+D424+D428+D441+D446+D455+D461</f>
        <v>1863835</v>
      </c>
      <c r="E467" s="113">
        <f>E400+E406+E410+E418+E424+E428+E441+E446+E455+E461</f>
        <v>1853152</v>
      </c>
      <c r="F467" s="113">
        <f>F400+F406+F410+F418+F424+F428+F441+F446+F452+F455+F461</f>
        <v>1871228</v>
      </c>
      <c r="G467" s="113">
        <f>G400+G406+G410+G418+G424+G428+G441+G446+G452+G455+G461</f>
        <v>1871228</v>
      </c>
      <c r="H467" s="120"/>
    </row>
    <row r="468" spans="2:8" ht="15.75">
      <c r="B468" s="106"/>
      <c r="C468" s="3"/>
      <c r="D468" s="89"/>
      <c r="E468" s="89"/>
      <c r="F468" s="89"/>
      <c r="G468" s="89"/>
      <c r="H468" s="2"/>
    </row>
    <row r="469" spans="2:8" ht="15.75">
      <c r="B469" s="51" t="s">
        <v>286</v>
      </c>
      <c r="C469" s="51"/>
      <c r="D469" s="82"/>
      <c r="E469" s="82"/>
      <c r="F469" s="82"/>
      <c r="G469" s="82"/>
      <c r="H469" s="2"/>
    </row>
    <row r="470" spans="2:8" ht="15.75">
      <c r="B470" s="52"/>
      <c r="C470" s="52" t="s">
        <v>287</v>
      </c>
      <c r="D470" s="88">
        <f>D89</f>
        <v>4761658</v>
      </c>
      <c r="E470" s="88">
        <f>E89</f>
        <v>4861876</v>
      </c>
      <c r="F470" s="88">
        <f>F89</f>
        <v>4870706</v>
      </c>
      <c r="G470" s="88">
        <f>G89</f>
        <v>4870706</v>
      </c>
      <c r="H470" s="122"/>
    </row>
    <row r="471" spans="2:8" ht="15.75">
      <c r="B471" s="52"/>
      <c r="C471" s="52" t="s">
        <v>288</v>
      </c>
      <c r="D471" s="88">
        <f>D108</f>
        <v>1210976</v>
      </c>
      <c r="E471" s="88">
        <f>E108</f>
        <v>1210976</v>
      </c>
      <c r="F471" s="88">
        <f>F108</f>
        <v>1210976</v>
      </c>
      <c r="G471" s="88">
        <f>G108</f>
        <v>1210976</v>
      </c>
      <c r="H471" s="122"/>
    </row>
    <row r="472" spans="2:8" ht="15.75">
      <c r="B472" s="52"/>
      <c r="C472" s="52" t="s">
        <v>289</v>
      </c>
      <c r="D472" s="88">
        <f>D397</f>
        <v>4369362</v>
      </c>
      <c r="E472" s="88">
        <f>E397</f>
        <v>4468362</v>
      </c>
      <c r="F472" s="88">
        <f>F397</f>
        <v>4478800</v>
      </c>
      <c r="G472" s="88">
        <f>G397</f>
        <v>4506914</v>
      </c>
      <c r="H472" s="122"/>
    </row>
    <row r="473" spans="2:8" ht="15.75">
      <c r="B473" s="52"/>
      <c r="C473" s="52" t="s">
        <v>290</v>
      </c>
      <c r="D473" s="88">
        <f>D467</f>
        <v>1863835</v>
      </c>
      <c r="E473" s="88">
        <f>E467</f>
        <v>1853152</v>
      </c>
      <c r="F473" s="88">
        <f>F467</f>
        <v>1871228</v>
      </c>
      <c r="G473" s="88">
        <f>G467</f>
        <v>1871228</v>
      </c>
      <c r="H473" s="122"/>
    </row>
    <row r="474" spans="2:8" ht="15.75">
      <c r="B474" s="53"/>
      <c r="C474" s="52" t="s">
        <v>291</v>
      </c>
      <c r="D474" s="88">
        <f>D470+D471-D472-D473</f>
        <v>-260563</v>
      </c>
      <c r="E474" s="88">
        <f>E470+E471-E472-E473</f>
        <v>-248662</v>
      </c>
      <c r="F474" s="88">
        <f>F470+F471-F472-F473</f>
        <v>-268346</v>
      </c>
      <c r="G474" s="88">
        <f>G470+G471-G472-G473</f>
        <v>-296460</v>
      </c>
      <c r="H474" s="122"/>
    </row>
    <row r="475" spans="2:8" ht="15.75">
      <c r="B475" s="53"/>
      <c r="C475" s="53"/>
      <c r="D475" s="82"/>
      <c r="E475" s="82"/>
      <c r="F475" s="82"/>
      <c r="G475" s="82"/>
      <c r="H475" s="2"/>
    </row>
    <row r="476" spans="2:8" ht="15.75">
      <c r="B476" s="4"/>
      <c r="C476" s="5"/>
      <c r="D476" s="89"/>
      <c r="E476" s="89"/>
      <c r="F476" s="89"/>
      <c r="G476" s="89"/>
      <c r="H476" s="2"/>
    </row>
    <row r="477" spans="2:8" ht="15.75">
      <c r="B477" s="55" t="s">
        <v>292</v>
      </c>
      <c r="C477" s="56"/>
      <c r="D477" s="83"/>
      <c r="E477" s="83"/>
      <c r="F477" s="83"/>
      <c r="G477" s="83"/>
      <c r="H477" s="2"/>
    </row>
    <row r="478" spans="2:8" ht="12.75">
      <c r="B478" s="91">
        <v>451</v>
      </c>
      <c r="C478" s="56" t="s">
        <v>56</v>
      </c>
      <c r="D478" s="83"/>
      <c r="E478" s="83"/>
      <c r="F478" s="83"/>
      <c r="G478" s="83"/>
      <c r="H478" s="2"/>
    </row>
    <row r="479" spans="2:8" ht="12.75">
      <c r="B479" s="57">
        <v>453</v>
      </c>
      <c r="C479" s="56" t="s">
        <v>293</v>
      </c>
      <c r="D479" s="83"/>
      <c r="E479" s="83"/>
      <c r="F479" s="83">
        <v>1608</v>
      </c>
      <c r="G479" s="83">
        <v>1608</v>
      </c>
      <c r="H479" s="2"/>
    </row>
    <row r="480" spans="2:8" ht="12.75">
      <c r="B480" s="58">
        <v>454</v>
      </c>
      <c r="C480" s="59" t="s">
        <v>294</v>
      </c>
      <c r="D480" s="83">
        <v>280000</v>
      </c>
      <c r="E480" s="83">
        <v>280000</v>
      </c>
      <c r="F480" s="83">
        <v>280000</v>
      </c>
      <c r="G480" s="83">
        <v>937007</v>
      </c>
      <c r="H480" s="119"/>
    </row>
    <row r="481" spans="2:8" ht="12.75">
      <c r="B481" s="58"/>
      <c r="C481" s="59" t="s">
        <v>295</v>
      </c>
      <c r="D481" s="83">
        <f>D482</f>
        <v>0</v>
      </c>
      <c r="E481" s="83">
        <f>E482</f>
        <v>0</v>
      </c>
      <c r="F481" s="83">
        <f>F482</f>
        <v>0</v>
      </c>
      <c r="G481" s="83">
        <f>G482</f>
        <v>0</v>
      </c>
      <c r="H481" s="2"/>
    </row>
    <row r="482" spans="2:8" ht="12.75">
      <c r="B482" s="58">
        <v>411005</v>
      </c>
      <c r="C482" s="59" t="s">
        <v>296</v>
      </c>
      <c r="D482" s="83">
        <f>D484</f>
        <v>0</v>
      </c>
      <c r="E482" s="83">
        <f>E484</f>
        <v>0</v>
      </c>
      <c r="F482" s="83">
        <f>F484</f>
        <v>0</v>
      </c>
      <c r="G482" s="83">
        <f>G484</f>
        <v>0</v>
      </c>
      <c r="H482" s="2"/>
    </row>
    <row r="483" spans="2:8" ht="12.75">
      <c r="B483" s="58">
        <v>513001</v>
      </c>
      <c r="C483" s="59" t="s">
        <v>463</v>
      </c>
      <c r="D483" s="83"/>
      <c r="E483" s="83">
        <v>500000</v>
      </c>
      <c r="F483" s="83">
        <v>500000</v>
      </c>
      <c r="G483" s="83">
        <v>500000</v>
      </c>
      <c r="H483" s="2"/>
    </row>
    <row r="484" spans="2:8" ht="12.75">
      <c r="B484" s="58">
        <v>513001</v>
      </c>
      <c r="C484" s="59" t="s">
        <v>297</v>
      </c>
      <c r="D484" s="83">
        <f>D485</f>
        <v>0</v>
      </c>
      <c r="E484" s="83">
        <f>E485</f>
        <v>0</v>
      </c>
      <c r="F484" s="83">
        <f>F485</f>
        <v>0</v>
      </c>
      <c r="G484" s="83">
        <f>G485</f>
        <v>0</v>
      </c>
      <c r="H484" s="2"/>
    </row>
    <row r="485" spans="2:8" ht="12.75">
      <c r="B485" s="58"/>
      <c r="C485" s="59"/>
      <c r="D485" s="83"/>
      <c r="E485" s="83"/>
      <c r="F485" s="83"/>
      <c r="G485" s="83"/>
      <c r="H485" s="2"/>
    </row>
    <row r="486" spans="2:8" ht="15.75">
      <c r="B486" s="56"/>
      <c r="C486" s="60" t="s">
        <v>299</v>
      </c>
      <c r="D486" s="88">
        <f>SUM(D479:D484)</f>
        <v>280000</v>
      </c>
      <c r="E486" s="88">
        <f>SUM(E479:E484)</f>
        <v>780000</v>
      </c>
      <c r="F486" s="88">
        <f>SUM(F479:F484)</f>
        <v>781608</v>
      </c>
      <c r="G486" s="88">
        <f>SUM(G479:G484)</f>
        <v>1438615</v>
      </c>
      <c r="H486" s="120"/>
    </row>
    <row r="487" spans="2:8" ht="15.75">
      <c r="B487" s="56"/>
      <c r="C487" s="60"/>
      <c r="D487" s="83"/>
      <c r="E487" s="83"/>
      <c r="F487" s="83"/>
      <c r="G487" s="83"/>
      <c r="H487" s="2"/>
    </row>
    <row r="488" spans="2:8" ht="15.75">
      <c r="B488" s="60" t="s">
        <v>300</v>
      </c>
      <c r="C488" s="56"/>
      <c r="D488" s="83"/>
      <c r="E488" s="83"/>
      <c r="F488" s="83"/>
      <c r="G488" s="83"/>
      <c r="H488" s="2"/>
    </row>
    <row r="489" spans="2:8" ht="12.75">
      <c r="B489" s="59">
        <v>813002</v>
      </c>
      <c r="C489" s="56" t="s">
        <v>301</v>
      </c>
      <c r="D489" s="83">
        <v>4000</v>
      </c>
      <c r="E489" s="83">
        <v>4000</v>
      </c>
      <c r="F489" s="83">
        <v>4000</v>
      </c>
      <c r="G489" s="83">
        <v>4000</v>
      </c>
      <c r="H489" s="2"/>
    </row>
    <row r="490" spans="2:8" ht="12.75">
      <c r="B490" s="56">
        <v>821004</v>
      </c>
      <c r="C490" s="56" t="s">
        <v>464</v>
      </c>
      <c r="D490" s="83"/>
      <c r="E490" s="83">
        <v>500000</v>
      </c>
      <c r="F490" s="83">
        <v>500000</v>
      </c>
      <c r="G490" s="83">
        <v>500000</v>
      </c>
      <c r="H490" s="2"/>
    </row>
    <row r="491" spans="2:8" ht="12.75">
      <c r="B491" s="59">
        <v>821005</v>
      </c>
      <c r="C491" s="59" t="s">
        <v>304</v>
      </c>
      <c r="D491" s="83">
        <v>8900</v>
      </c>
      <c r="E491" s="83">
        <v>8900</v>
      </c>
      <c r="F491" s="83">
        <v>8900</v>
      </c>
      <c r="G491" s="83">
        <v>8900</v>
      </c>
      <c r="H491" s="2"/>
    </row>
    <row r="492" spans="2:8" ht="15.75">
      <c r="B492" s="56"/>
      <c r="C492" s="61" t="s">
        <v>305</v>
      </c>
      <c r="D492" s="88">
        <f>SUM(D489:D491)</f>
        <v>12900</v>
      </c>
      <c r="E492" s="88">
        <f>SUM(E489:E491)</f>
        <v>512900</v>
      </c>
      <c r="F492" s="88">
        <f>SUM(F489:F491)</f>
        <v>512900</v>
      </c>
      <c r="G492" s="88">
        <f>SUM(G489:G491)</f>
        <v>512900</v>
      </c>
      <c r="H492" s="120"/>
    </row>
    <row r="493" spans="4:8" ht="15.75">
      <c r="D493" s="89"/>
      <c r="E493" s="89"/>
      <c r="F493" s="89"/>
      <c r="G493" s="89"/>
      <c r="H493" s="2"/>
    </row>
    <row r="494" spans="2:8" ht="15.75">
      <c r="B494" s="53"/>
      <c r="C494" s="62" t="s">
        <v>306</v>
      </c>
      <c r="D494" s="84"/>
      <c r="E494" s="84"/>
      <c r="F494" s="84"/>
      <c r="G494" s="84"/>
      <c r="H494" s="2"/>
    </row>
    <row r="495" spans="2:8" ht="12.75">
      <c r="B495" s="53"/>
      <c r="C495" s="63" t="s">
        <v>307</v>
      </c>
      <c r="D495" s="95">
        <f aca="true" t="shared" si="3" ref="D495:G496">D470</f>
        <v>4761658</v>
      </c>
      <c r="E495" s="95">
        <f t="shared" si="3"/>
        <v>4861876</v>
      </c>
      <c r="F495" s="95">
        <f t="shared" si="3"/>
        <v>4870706</v>
      </c>
      <c r="G495" s="95">
        <f t="shared" si="3"/>
        <v>4870706</v>
      </c>
      <c r="H495" s="123"/>
    </row>
    <row r="496" spans="2:8" ht="12.75">
      <c r="B496" s="64"/>
      <c r="C496" s="63" t="s">
        <v>308</v>
      </c>
      <c r="D496" s="95">
        <f t="shared" si="3"/>
        <v>1210976</v>
      </c>
      <c r="E496" s="95">
        <f t="shared" si="3"/>
        <v>1210976</v>
      </c>
      <c r="F496" s="95">
        <f t="shared" si="3"/>
        <v>1210976</v>
      </c>
      <c r="G496" s="95">
        <f t="shared" si="3"/>
        <v>1210976</v>
      </c>
      <c r="H496" s="123"/>
    </row>
    <row r="497" spans="2:8" ht="15.75">
      <c r="B497" s="52"/>
      <c r="C497" s="63" t="s">
        <v>309</v>
      </c>
      <c r="D497" s="95">
        <f>D486</f>
        <v>280000</v>
      </c>
      <c r="E497" s="95">
        <f>E486</f>
        <v>780000</v>
      </c>
      <c r="F497" s="95">
        <f>F486</f>
        <v>781608</v>
      </c>
      <c r="G497" s="95">
        <f>G486</f>
        <v>1438615</v>
      </c>
      <c r="H497" s="123"/>
    </row>
    <row r="498" spans="2:8" ht="15.75">
      <c r="B498" s="53"/>
      <c r="C498" s="62" t="s">
        <v>310</v>
      </c>
      <c r="D498" s="95">
        <f>SUM(D495:D497)</f>
        <v>6252634</v>
      </c>
      <c r="E498" s="95">
        <f>SUM(E495:E497)</f>
        <v>6852852</v>
      </c>
      <c r="F498" s="95">
        <f>SUM(F495:F497)</f>
        <v>6863290</v>
      </c>
      <c r="G498" s="95">
        <f>SUM(G495:G497)</f>
        <v>7520297</v>
      </c>
      <c r="H498" s="123"/>
    </row>
    <row r="499" spans="2:8" ht="15">
      <c r="B499" s="53"/>
      <c r="C499" s="65"/>
      <c r="D499" s="84"/>
      <c r="E499" s="84"/>
      <c r="F499" s="84"/>
      <c r="G499" s="84"/>
      <c r="H499" s="123"/>
    </row>
    <row r="500" spans="2:8" ht="12.75">
      <c r="B500" s="53"/>
      <c r="C500" s="63" t="s">
        <v>311</v>
      </c>
      <c r="D500" s="95">
        <f aca="true" t="shared" si="4" ref="D500:G501">D472</f>
        <v>4369362</v>
      </c>
      <c r="E500" s="95">
        <f t="shared" si="4"/>
        <v>4468362</v>
      </c>
      <c r="F500" s="95">
        <f t="shared" si="4"/>
        <v>4478800</v>
      </c>
      <c r="G500" s="95">
        <f t="shared" si="4"/>
        <v>4506914</v>
      </c>
      <c r="H500" s="123"/>
    </row>
    <row r="501" spans="2:8" ht="12.75">
      <c r="B501" s="53"/>
      <c r="C501" s="63" t="s">
        <v>312</v>
      </c>
      <c r="D501" s="95">
        <f t="shared" si="4"/>
        <v>1863835</v>
      </c>
      <c r="E501" s="95">
        <f t="shared" si="4"/>
        <v>1853152</v>
      </c>
      <c r="F501" s="95">
        <f t="shared" si="4"/>
        <v>1871228</v>
      </c>
      <c r="G501" s="95">
        <f t="shared" si="4"/>
        <v>1871228</v>
      </c>
      <c r="H501" s="123"/>
    </row>
    <row r="502" spans="2:8" ht="15.75">
      <c r="B502" s="52"/>
      <c r="C502" s="63" t="s">
        <v>313</v>
      </c>
      <c r="D502" s="95">
        <f>D492</f>
        <v>12900</v>
      </c>
      <c r="E502" s="95">
        <f>E492</f>
        <v>512900</v>
      </c>
      <c r="F502" s="95">
        <f>F492</f>
        <v>512900</v>
      </c>
      <c r="G502" s="95">
        <f>G492</f>
        <v>512900</v>
      </c>
      <c r="H502" s="123"/>
    </row>
    <row r="503" spans="2:8" ht="15.75">
      <c r="B503" s="53"/>
      <c r="C503" s="62" t="s">
        <v>314</v>
      </c>
      <c r="D503" s="95">
        <f>SUM(D500:D502)</f>
        <v>6246097</v>
      </c>
      <c r="E503" s="95">
        <f>SUM(E500:E502)</f>
        <v>6834414</v>
      </c>
      <c r="F503" s="95">
        <f>SUM(F500:F502)</f>
        <v>6862928</v>
      </c>
      <c r="G503" s="95">
        <f>SUM(G500:G502)</f>
        <v>6891042</v>
      </c>
      <c r="H503" s="123"/>
    </row>
    <row r="504" spans="2:8" ht="15.75">
      <c r="B504" s="52"/>
      <c r="C504" s="66"/>
      <c r="D504" s="84"/>
      <c r="E504" s="84"/>
      <c r="F504" s="84"/>
      <c r="G504" s="84"/>
      <c r="H504" s="123"/>
    </row>
    <row r="505" spans="2:8" ht="15.75">
      <c r="B505" s="53"/>
      <c r="C505" s="62" t="s">
        <v>315</v>
      </c>
      <c r="D505" s="88">
        <f>D498-D503</f>
        <v>6537</v>
      </c>
      <c r="E505" s="88">
        <f>E498-E503</f>
        <v>18438</v>
      </c>
      <c r="F505" s="88">
        <f>F498-F503</f>
        <v>362</v>
      </c>
      <c r="G505" s="88">
        <f>G498-G503</f>
        <v>629255</v>
      </c>
      <c r="H505" s="123"/>
    </row>
    <row r="506" spans="2:3" ht="12.75">
      <c r="B506" s="4"/>
      <c r="C506" s="6"/>
    </row>
    <row r="507" ht="12.75">
      <c r="C507" s="7" t="s">
        <v>483</v>
      </c>
    </row>
    <row r="509" ht="12.75">
      <c r="F509" s="86" t="s">
        <v>456</v>
      </c>
    </row>
    <row r="510" ht="12.75">
      <c r="F510" s="86" t="s">
        <v>465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MsÚ Námestovo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MsÚ Námestovo</dc:creator>
  <cp:keywords/>
  <dc:description/>
  <cp:lastModifiedBy>MsÚ Námestovo</cp:lastModifiedBy>
  <cp:lastPrinted>2013-07-10T13:32:01Z</cp:lastPrinted>
  <dcterms:created xsi:type="dcterms:W3CDTF">2011-12-02T11:12:15Z</dcterms:created>
  <dcterms:modified xsi:type="dcterms:W3CDTF">2013-07-10T13:38:51Z</dcterms:modified>
  <cp:category/>
  <cp:version/>
  <cp:contentType/>
  <cp:contentStatus/>
</cp:coreProperties>
</file>