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3"/>
  </bookViews>
  <sheets>
    <sheet name="RO1-2010" sheetId="1" r:id="rId1"/>
    <sheet name="RO2-2010" sheetId="2" r:id="rId2"/>
    <sheet name="RO3-2010" sheetId="3" r:id="rId3"/>
    <sheet name="Plnenie 2010" sheetId="4" r:id="rId4"/>
  </sheets>
  <definedNames/>
  <calcPr fullCalcOnLoad="1"/>
</workbook>
</file>

<file path=xl/sharedStrings.xml><?xml version="1.0" encoding="utf-8"?>
<sst xmlns="http://schemas.openxmlformats.org/spreadsheetml/2006/main" count="1699" uniqueCount="401">
  <si>
    <t xml:space="preserve">         Zmena rozpočtu mesta Námestova na rok 2010:</t>
  </si>
  <si>
    <t xml:space="preserve">                                                Rozpočtové opatrenie 1/2010.</t>
  </si>
  <si>
    <t>Tabuľková časť.</t>
  </si>
  <si>
    <t>Bežné príjmy:</t>
  </si>
  <si>
    <t>predpoklad</t>
  </si>
  <si>
    <t>rozpočet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</si>
  <si>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</si>
  <si>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</si>
  <si>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</si>
  <si>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</si>
  <si>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</si>
  <si>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</si>
  <si>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</si>
  <si>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</si>
  <si>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</si>
  <si>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</si>
  <si>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</si>
  <si>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(platia TS)</t>
  </si>
  <si>
    <t>Za komunálny odpad</t>
  </si>
  <si>
    <t>Príjmy z podnik. a z vlastníctva majetku</t>
  </si>
  <si>
    <t>Príjmy ostatné /nájom pozemkov/</t>
  </si>
  <si>
    <t>Prenájom - hrobové miesta</t>
  </si>
  <si>
    <t>Nájom dočasné parkovanie</t>
  </si>
  <si>
    <t>Nájom nebytových priestorov (nájomníci+BPN)</t>
  </si>
  <si>
    <t>Príjmy z prenájmu bytov -BPN</t>
  </si>
  <si>
    <t>Nájom priestorov DKN</t>
  </si>
  <si>
    <t>Nájom priestorov ZŠ Komenského</t>
  </si>
  <si>
    <t>Nájom priestorov ZŠ Brehy</t>
  </si>
  <si>
    <t>Nájom nebytových priestorov CVČ</t>
  </si>
  <si>
    <t>Administratívne poplatky a platby</t>
  </si>
  <si>
    <t>Administratívne poplatky /správne poplatky/</t>
  </si>
  <si>
    <t>Pokuty</t>
  </si>
  <si>
    <t>Za opatrovateľskú službu</t>
  </si>
  <si>
    <t>Preplatky EE, vody a tepla - BPN</t>
  </si>
  <si>
    <t>iné príjmy + príjmy z reklamy</t>
  </si>
  <si>
    <t xml:space="preserve">Platby rodičov  </t>
  </si>
  <si>
    <t>Poplatok za znečistenie ovzdušia</t>
  </si>
  <si>
    <t>Úroky z domácich pôžičiek a vkladov</t>
  </si>
  <si>
    <t>Z účtov finančného hospodárenia</t>
  </si>
  <si>
    <t>Iné nedaňové príjmy</t>
  </si>
  <si>
    <t>Plnenie poisťovne</t>
  </si>
  <si>
    <t>Výťažok z výherných automatov</t>
  </si>
  <si>
    <t>Transfer</t>
  </si>
  <si>
    <t xml:space="preserve">Grant </t>
  </si>
  <si>
    <t>Za verejnoprospešné služby</t>
  </si>
  <si>
    <t>Dotácia na opatrovateľskú službu</t>
  </si>
  <si>
    <t>Stavebný úrad</t>
  </si>
  <si>
    <t>Dotácia od UPSVaR na chránenú dielňu</t>
  </si>
  <si>
    <t>Dotácia na cesty</t>
  </si>
  <si>
    <t>Transfer pre matričný úrad</t>
  </si>
  <si>
    <t>Dotácia - evidencia obyvateľstva</t>
  </si>
  <si>
    <t>RP záškoláctvo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</si>
  <si>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</si>
  <si>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</si>
  <si>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</si>
  <si>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</si>
  <si>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</t>
  </si>
  <si>
    <t>Dotácia na dopravné</t>
  </si>
  <si>
    <t>Dotácia na vzdelávacie poukazy</t>
  </si>
  <si>
    <t>Dotácia pre MŠ - posledný ročník</t>
  </si>
  <si>
    <t>Dotácia na voľby do NR SR</t>
  </si>
  <si>
    <t>Dotácia na komunálne voľby</t>
  </si>
  <si>
    <t>Dotácia zo ŠR na bežné výdavky mesta</t>
  </si>
  <si>
    <t>Dotácia ŠFRB</t>
  </si>
  <si>
    <t>Príspevky obcí na spoločný úrad</t>
  </si>
  <si>
    <t>Bežné príjmy spolu:</t>
  </si>
  <si>
    <t>Kapitálové príjmy:</t>
  </si>
  <si>
    <t>Príjem z predaja pozemkov</t>
  </si>
  <si>
    <t>Dotácie kapitálové</t>
  </si>
  <si>
    <t>Dotácia MŽP SR na uzatvorenie skládky TKO</t>
  </si>
  <si>
    <t>Dotácia na ihrisko z Úradu vlády</t>
  </si>
  <si>
    <t>Dotácia na kanalizáciu</t>
  </si>
  <si>
    <t>Obnova ZŠ Komenského</t>
  </si>
  <si>
    <t>MŠ Brehy</t>
  </si>
  <si>
    <t>Obnova ZŠ Slnečná</t>
  </si>
  <si>
    <t>Revitalizácia verejných priestranstiev - nábrežie</t>
  </si>
  <si>
    <t>Rekonštrukcia verejného osvetlenia</t>
  </si>
  <si>
    <t>Dotácia na rozšírenie kamerového systému</t>
  </si>
  <si>
    <t>Dotácia detské ihrisko Brehy</t>
  </si>
  <si>
    <t>Dotácia MŠ Bernolákova</t>
  </si>
  <si>
    <t>Dotácia na vodovod</t>
  </si>
  <si>
    <t>Kapitálové príjmy spolu</t>
  </si>
  <si>
    <t>Bežné výdavky:</t>
  </si>
  <si>
    <t>požiadavka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</si>
  <si>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</si>
  <si>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</si>
  <si>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</si>
  <si>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</si>
  <si>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</si>
  <si>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</si>
  <si>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</si>
  <si>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</si>
  <si>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</si>
  <si>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</si>
  <si>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</si>
  <si>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</si>
  <si>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</si>
  <si>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</si>
  <si>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</si>
  <si>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</si>
  <si>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</si>
  <si>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</si>
  <si>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</si>
  <si>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</si>
  <si>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</si>
  <si>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</si>
  <si>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</si>
  <si>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</si>
  <si>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</si>
  <si>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</si>
  <si>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</si>
  <si>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</si>
  <si>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</si>
  <si>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Nájomné (klub dôchodcov, pozemky LESY SR,SPF)</t>
  </si>
  <si>
    <t>Školenia,kurzy,semináre</t>
  </si>
  <si>
    <t>Konkurzy a súťaže</t>
  </si>
  <si>
    <t>Propagácia a reklama,web.stránka</t>
  </si>
  <si>
    <t>Všeobecné služby</t>
  </si>
  <si>
    <t>Špeciálne služby,ochrana objektu MsÚ, žiadosti EU</t>
  </si>
  <si>
    <t>Náhrady (preventívne prehliadky)</t>
  </si>
  <si>
    <t>Štúdie,expertízy,posudky</t>
  </si>
  <si>
    <t>Doplnok územného plánu</t>
  </si>
  <si>
    <t>Poplatky,odvody,dane,clá</t>
  </si>
  <si>
    <t>Stravovanie</t>
  </si>
  <si>
    <t>Poistné (majetok,poist. zodpovednosti)</t>
  </si>
  <si>
    <t>Prídel do sociálneho fondu</t>
  </si>
  <si>
    <t>Poplatky ROEP</t>
  </si>
  <si>
    <t>Kolky</t>
  </si>
  <si>
    <t>Odmeny a príspevky (poslanci,komisie)</t>
  </si>
  <si>
    <t>Odmeny na základe dohôd o vykonaní práce</t>
  </si>
  <si>
    <t>Pokuty a penále</t>
  </si>
  <si>
    <t>Dane a miestne poplatky</t>
  </si>
  <si>
    <t>Príspevok mesta na spoločný úrad</t>
  </si>
  <si>
    <t>Náhrady príjmu za nemoc</t>
  </si>
  <si>
    <t>01.1.1</t>
  </si>
  <si>
    <t>610000</t>
  </si>
  <si>
    <t>Mzdy,platy a ost. osob. vyrovnania</t>
  </si>
  <si>
    <t>Ostatné výdavky na činnosť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</si>
  <si>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</si>
  <si>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</si>
  <si>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</si>
  <si>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</si>
  <si>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</si>
  <si>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</si>
  <si>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</si>
  <si>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</si>
  <si>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</si>
  <si>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Všeobec. verejné služby inde neklasif.</t>
  </si>
  <si>
    <t>Voľby do NR SR</t>
  </si>
  <si>
    <t>Voľby komunálne</t>
  </si>
  <si>
    <t>01.7.0.</t>
  </si>
  <si>
    <t>Transakcie verejného dlhu</t>
  </si>
  <si>
    <t>Úroky z úveru MŠ Bernolákova</t>
  </si>
  <si>
    <t>Úroky z úveru ZŠ Komenského</t>
  </si>
  <si>
    <t>Úroky z úveru MŠ Veterná 150</t>
  </si>
  <si>
    <t>Úroky z úveru ZŠ Brehy</t>
  </si>
  <si>
    <t>Úroky z úveru - 16 b.j. Komenského II. etapa</t>
  </si>
  <si>
    <t>03.1.0.</t>
  </si>
  <si>
    <t>Policajné služby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</si>
  <si>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</si>
  <si>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</si>
  <si>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</si>
  <si>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</si>
  <si>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</si>
  <si>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</si>
  <si>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</si>
  <si>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</si>
  <si>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</si>
  <si>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Transfer TS - splácanie odkupu skládky TKO</t>
  </si>
  <si>
    <t>Transfer TS - čistenie MK,ver.priest.</t>
  </si>
  <si>
    <t>Transfer TS - služby za uloženie a likvidáciu odpadu</t>
  </si>
  <si>
    <t>Transfer KVAPKA - mesto bez odpadkov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</si>
  <si>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</si>
  <si>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</si>
  <si>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</si>
  <si>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</si>
  <si>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</si>
  <si>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</si>
  <si>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</si>
  <si>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</si>
  <si>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</t>
  </si>
  <si>
    <t>06.2.0.</t>
  </si>
  <si>
    <t>Rozvoj obcí</t>
  </si>
  <si>
    <t>VPP mzdy</t>
  </si>
  <si>
    <t>VPP fondy</t>
  </si>
  <si>
    <t>VPP tovary a služby</t>
  </si>
  <si>
    <t>Externý manažment projektu Verejné osvetlenie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</si>
  <si>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</si>
  <si>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</si>
  <si>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</si>
  <si>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</si>
  <si>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</si>
  <si>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</si>
  <si>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</si>
  <si>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</si>
  <si>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</si>
  <si>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</si>
  <si>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</si>
  <si>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</si>
  <si>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Grant športové organizácie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</si>
  <si>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</si>
  <si>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</si>
  <si>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</si>
  <si>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</si>
  <si>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</si>
  <si>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</si>
  <si>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</si>
  <si>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</si>
  <si>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</si>
  <si>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</si>
  <si>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</si>
  <si>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</si>
  <si>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</si>
  <si>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</si>
  <si>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</si>
  <si>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</si>
  <si>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</si>
  <si>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</si>
  <si>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</si>
  <si>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</si>
  <si>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</si>
  <si>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</si>
  <si>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</si>
  <si>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</si>
  <si>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IX. Spevácka súťaž a olympiáda</t>
  </si>
  <si>
    <t>Dotácia na výchovu a vzdelávanie MŠ posledný ročník</t>
  </si>
  <si>
    <t>09.1.2.</t>
  </si>
  <si>
    <t>Základné vzdelanie</t>
  </si>
  <si>
    <t xml:space="preserve">ZŠ Komenského </t>
  </si>
  <si>
    <t>Dotácia na bežné výdavky (príjmy z prenájmu)</t>
  </si>
  <si>
    <t>Školský klub</t>
  </si>
  <si>
    <t>Príspevok na plavecký výcvik</t>
  </si>
  <si>
    <t>Dotácia učebné pomôcky</t>
  </si>
  <si>
    <t>Dotácia dopravné</t>
  </si>
  <si>
    <t>Dotácia vzdelávacie poukazy</t>
  </si>
  <si>
    <t>ZŠS pri ZŠ Komenského</t>
  </si>
  <si>
    <t>Stravovanie deti v hmotnej núdzi</t>
  </si>
  <si>
    <t>Dotácia na údržbu ihriska</t>
  </si>
  <si>
    <t>Dotácia na projekt E-learning</t>
  </si>
  <si>
    <t xml:space="preserve">ZŠ Slnečná </t>
  </si>
  <si>
    <t>ZŠS pri ZŠ Brehy</t>
  </si>
  <si>
    <t>Školský klub pri Cirkevnej ZŠ</t>
  </si>
  <si>
    <t>Cirkevná ZŠ sv. Gorazda-príspevok lyžiarsky výcvik</t>
  </si>
  <si>
    <t>09.5.0.1.</t>
  </si>
  <si>
    <t>Základná umelecká škola</t>
  </si>
  <si>
    <t>Príspevok na činnosť</t>
  </si>
  <si>
    <t>Transfer Súkromná ZUŠ</t>
  </si>
  <si>
    <t>09.5.0.2.</t>
  </si>
  <si>
    <t>Centrum voľného času Maják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</si>
  <si>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</si>
  <si>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</si>
  <si>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</si>
  <si>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</si>
  <si>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</si>
  <si>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</si>
  <si>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</si>
  <si>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10.4.0.3.</t>
  </si>
  <si>
    <t>Ďalšie soc.služby - rodina a deti</t>
  </si>
  <si>
    <t>Rodinné prídavky - záškoláctvo</t>
  </si>
  <si>
    <t>Jednorázová dávka sociálnej pomoci</t>
  </si>
  <si>
    <t>10.4.0.4.</t>
  </si>
  <si>
    <t>Príspevok neštátnym subjektom - rodina a deti</t>
  </si>
  <si>
    <t>Bežný transfer - Rodinné centrum DROBČEK</t>
  </si>
  <si>
    <t>Dotácia - Spišská katolícka charita</t>
  </si>
  <si>
    <t>10.7.0.</t>
  </si>
  <si>
    <t>Sociálna pomoc občanom v hmotnej a soc. núdzi</t>
  </si>
  <si>
    <t>MŠ učebné pomôcky</t>
  </si>
  <si>
    <t>Pochovávanie na trovy obce</t>
  </si>
  <si>
    <t>Komunitný plán sociálnych služieb</t>
  </si>
  <si>
    <t>Strava pre deti v hmotnej núdzi (úhrada z dotácie)</t>
  </si>
  <si>
    <t>SŠI - učebné pomôcky</t>
  </si>
  <si>
    <t>Bežné výdavky spolu:</t>
  </si>
  <si>
    <t>Kapitálové výdavky:</t>
  </si>
  <si>
    <t>Výdavky Mestského úradu</t>
  </si>
  <si>
    <t>Nákup pozemkov spoj. komunikácia Štúra-Mlynská</t>
  </si>
  <si>
    <t>Rozšírenie monitorovacieho kamerového systému</t>
  </si>
  <si>
    <t>Kapitálový transfer - bagela na varenie asfaltu</t>
  </si>
  <si>
    <t>05.1.0</t>
  </si>
  <si>
    <t>Odpady TS</t>
  </si>
  <si>
    <t>717001</t>
  </si>
  <si>
    <t>Zberný dvor</t>
  </si>
  <si>
    <t>721001</t>
  </si>
  <si>
    <t>Kapitálovýtransfer TS - monitorovací vrt na skládke</t>
  </si>
  <si>
    <t>Kapitálový transfer TS - oplotenie skládky</t>
  </si>
  <si>
    <t>Kapitálový transfer TS - drobná technika</t>
  </si>
  <si>
    <t>716xxx</t>
  </si>
  <si>
    <t>Geometrické plány IBV</t>
  </si>
  <si>
    <t>Projekt prístavby DKN</t>
  </si>
  <si>
    <t>Splašková kanalizácia Okružná</t>
  </si>
  <si>
    <t>Kanalizácian IBV Čerchle</t>
  </si>
  <si>
    <t>Ihrisko pri Saleziánoch</t>
  </si>
  <si>
    <t>VO ihrísk pri ZŠ Brehy</t>
  </si>
  <si>
    <t>Dom seniorov</t>
  </si>
  <si>
    <t>717xxx</t>
  </si>
  <si>
    <t>Vodovod Ul. Lesná I. etapa</t>
  </si>
  <si>
    <t>Splašková kanalizácia Ul. Lesná I. etapa</t>
  </si>
  <si>
    <t>Tech, vybavenosť k 37 bj. Štefánikova</t>
  </si>
  <si>
    <t>Vodovod Ul. Mlynská I. etapa</t>
  </si>
  <si>
    <t>Kanalizácia Ul.  Mlynská I. etapa</t>
  </si>
  <si>
    <t>Kanalizácia Ul. Kvetná</t>
  </si>
  <si>
    <t>Vodovod Ul. Kvetná</t>
  </si>
  <si>
    <t>Kanlizácia trasa A Zubrohlava-Slanica</t>
  </si>
  <si>
    <t xml:space="preserve">Vodovod trasa A - Zubrohlava-Slanica </t>
  </si>
  <si>
    <t>Kanlizácia trasa B Zubrohlava-Slanica</t>
  </si>
  <si>
    <t>Vodovod trasa B - Zubrohlava-Slanica (zameranie)</t>
  </si>
  <si>
    <t>Detské ihrisko Brehy</t>
  </si>
  <si>
    <t>Ihrisko s umelou trávou pri Saleziánoch</t>
  </si>
  <si>
    <t>Rozšírenie ciest a parkovísk sídlisko Brehy</t>
  </si>
  <si>
    <t>Chodníky sídlisko Brehy</t>
  </si>
  <si>
    <t>Rekonštrukcia sídlisko Stred</t>
  </si>
  <si>
    <t>Revitalizácia ver. priest.- nábrežie</t>
  </si>
  <si>
    <t xml:space="preserve">Rekonštrukcia verejného osvetlenia </t>
  </si>
  <si>
    <t>Predškolská výchova</t>
  </si>
  <si>
    <t>Rekonštrukcia hosp. pavilónu MŠ Bernolákova</t>
  </si>
  <si>
    <t>MŠ Bernolákova</t>
  </si>
  <si>
    <t>MŠ Veterná</t>
  </si>
  <si>
    <t>Rek. školskej jedálne ZŠ Komenského dofinancovanie</t>
  </si>
  <si>
    <t>Obnova ZŠ Komenského - dielne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</si>
  <si>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</si>
  <si>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</si>
  <si>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</si>
  <si>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</si>
  <si>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</si>
  <si>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</si>
  <si>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</si>
  <si>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Rozpočet schodkový.</t>
  </si>
  <si>
    <t>Finančné operácie príjmové:</t>
  </si>
  <si>
    <t>Splátky sociálnych pôžičiek</t>
  </si>
  <si>
    <t>Zostatok z roku 2009 (cudzie zdroje)</t>
  </si>
  <si>
    <t>Prevod z rezervného fondu</t>
  </si>
  <si>
    <t>Prevod z fondu rozvoja bývania</t>
  </si>
  <si>
    <t xml:space="preserve">Komerčný úver </t>
  </si>
  <si>
    <t>Úver MŠ Bernolákova</t>
  </si>
  <si>
    <t>Úver ZŠ Komenského</t>
  </si>
  <si>
    <t>Úver ZŠ Slnečná</t>
  </si>
  <si>
    <t>Úver MŠ Veterná</t>
  </si>
  <si>
    <t>Finančné operácie príjmové spolu</t>
  </si>
  <si>
    <t>Finančné operácie výdavkové:</t>
  </si>
  <si>
    <t>Splácanie úveru MŠ Bernolákova</t>
  </si>
  <si>
    <t>Splácanie úveru MŠ Veterná</t>
  </si>
  <si>
    <t>Splácanie úveru ZŠ Komenského</t>
  </si>
  <si>
    <t>Splácanie úveru ZŠ Slnečná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</si>
  <si>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</si>
  <si>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</si>
  <si>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</si>
  <si>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</si>
  <si>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</si>
  <si>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</si>
  <si>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</si>
  <si>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</si>
  <si>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</si>
  <si>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</si>
  <si>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</si>
  <si>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</si>
  <si>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Ing. Ján  K a d e r a</t>
  </si>
  <si>
    <t xml:space="preserve">    primátor mesta</t>
  </si>
  <si>
    <t>Schválené mestským zastupiteľstvom dňa 22.11.2010</t>
  </si>
  <si>
    <t>Spracoval Ing. Ján Piussi</t>
  </si>
  <si>
    <t>V Námestove dňa 23.11.2010</t>
  </si>
  <si>
    <t>RO 1/2010</t>
  </si>
  <si>
    <t xml:space="preserve">                                                Rozpočtové opatrenie 2/2010.</t>
  </si>
  <si>
    <t>RO 2/2010</t>
  </si>
  <si>
    <t xml:space="preserve">                                                Rozpočtové opatrenie 3/2010.</t>
  </si>
  <si>
    <t>RO 3/2010</t>
  </si>
  <si>
    <t>Transfer ZŠ Komenského - údržba</t>
  </si>
  <si>
    <t>Transfer ZŠ - Slnečná - údržba</t>
  </si>
  <si>
    <t xml:space="preserve"> Plnenie rozpočtu mesta Námestova k 31.12.2010:</t>
  </si>
  <si>
    <t>skutočnosť</t>
  </si>
  <si>
    <t>Skutočnosť</t>
  </si>
  <si>
    <t>Príjem z dobropisov</t>
  </si>
  <si>
    <t>GranT ORANGE</t>
  </si>
  <si>
    <t>Grant (Boni Fructi)</t>
  </si>
  <si>
    <t>Dotácia na referendum</t>
  </si>
  <si>
    <t>Dotácia na odchodné</t>
  </si>
  <si>
    <t>Komunikačná infraštruktúra - siete</t>
  </si>
  <si>
    <t>Softvare a licencie</t>
  </si>
  <si>
    <t>Referendum</t>
  </si>
  <si>
    <t>Chodníky a parkoviská Brehy</t>
  </si>
  <si>
    <t>04.7.3.</t>
  </si>
  <si>
    <t>Cestovný ruch</t>
  </si>
  <si>
    <t>Rozvoj infraštriktúry cestovného ruchu</t>
  </si>
  <si>
    <t>Súťaž -revitalizácia verej.priestr.Nábrežie</t>
  </si>
  <si>
    <t>Rekonštr.MK a parkovísk Sídlisko STRED</t>
  </si>
  <si>
    <t>Údržba verejného osvetlenia</t>
  </si>
  <si>
    <t>Dotácia na opravu školskej jedálne</t>
  </si>
  <si>
    <t>Dotácia na údržbu ZŠ Komenského</t>
  </si>
  <si>
    <t>Dotácia na údržbu ZŠ Slnečná</t>
  </si>
  <si>
    <t>Útulok pre bezdomovcov</t>
  </si>
  <si>
    <t>716001</t>
  </si>
  <si>
    <t>Uzatvorenie skládky TKO</t>
  </si>
  <si>
    <t>Územný plán Mesta Námestovo</t>
  </si>
  <si>
    <t>Rekonštr.MK a parkovísk sídlisko STRED</t>
  </si>
  <si>
    <t>Parkoviská a chodníky BREHY</t>
  </si>
  <si>
    <t>Verejné osvetlenie ihrísk pri ZŠ Slnečná</t>
  </si>
  <si>
    <t>Plnenie rozpočtového hospodárenia za r. 2010:</t>
  </si>
  <si>
    <t>Zostatok z predchádzajúcich rokov</t>
  </si>
  <si>
    <t>Plnenie</t>
  </si>
  <si>
    <t>X</t>
  </si>
  <si>
    <t>Schválené mestským zastupiteľstvom dňa 27.06.2011</t>
  </si>
  <si>
    <t>Spracovala Mgr. Emília Nováková</t>
  </si>
  <si>
    <t>V Námestove dňa10.06.2011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</si>
</sst>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1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4"/>
      <name val="Arial CE"/>
      <family val="2"/>
    </font>
    <font>
      <b/>
      <sz val="11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" fontId="1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" fontId="5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5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 horizontal="right"/>
    </xf>
    <xf numFmtId="10" fontId="0" fillId="0" borderId="0" xfId="0" applyNumberFormat="1" applyAlignment="1">
      <alignment horizontal="center"/>
    </xf>
    <xf numFmtId="10" fontId="9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2"/>
  <sheetViews>
    <sheetView workbookViewId="0" topLeftCell="A392">
      <selection activeCell="D422" sqref="D422"/>
    </sheetView>
  </sheetViews>
  <sheetFormatPr defaultColWidth="9.00390625" defaultRowHeight="12.75"/>
  <cols>
    <col min="2" max="2" width="45.75390625" style="0" customWidth="1"/>
    <col min="3" max="3" width="11.75390625" style="0" hidden="1" customWidth="1"/>
    <col min="4" max="5" width="11.75390625" style="0" customWidth="1"/>
    <col min="6" max="6" width="13.125" style="0" bestFit="1" customWidth="1"/>
  </cols>
  <sheetData>
    <row r="1" spans="2:3" ht="18">
      <c r="B1" s="1" t="s">
        <v>0</v>
      </c>
      <c r="C1" s="1"/>
    </row>
    <row r="2" spans="2:6" ht="15.75">
      <c r="B2" s="2" t="s">
        <v>1</v>
      </c>
      <c r="C2" s="2"/>
      <c r="D2" s="3"/>
      <c r="E2" s="3"/>
      <c r="F2" s="4"/>
    </row>
    <row r="4" spans="1:2" ht="18">
      <c r="A4" s="5" t="s">
        <v>2</v>
      </c>
      <c r="B4" s="5"/>
    </row>
    <row r="5" spans="1:2" ht="18">
      <c r="A5" s="5"/>
      <c r="B5" s="5"/>
    </row>
    <row r="7" spans="1:5" ht="18">
      <c r="A7" s="5" t="s">
        <v>3</v>
      </c>
      <c r="B7" s="6"/>
      <c r="C7" s="7" t="s">
        <v>4</v>
      </c>
      <c r="D7" s="7" t="s">
        <v>5</v>
      </c>
      <c r="E7" s="7" t="s">
        <v>359</v>
      </c>
    </row>
    <row r="9" spans="1:5" ht="15.75">
      <c r="A9" s="8">
        <v>110</v>
      </c>
      <c r="B9" s="9" t="s">
        <v>6</v>
      </c>
      <c r="C9" s="10">
        <f>C10</f>
        <v>2857930</v>
      </c>
      <c r="D9" s="10">
        <f>D10</f>
        <v>2857930</v>
      </c>
      <c r="E9" s="10">
        <f>E10</f>
        <v>2857930</v>
      </c>
    </row>
    <row r="10" spans="1:5" ht="12.75">
      <c r="A10" s="6">
        <v>111</v>
      </c>
      <c r="B10" t="s">
        <v>7</v>
      </c>
      <c r="C10" s="11">
        <v>2857930</v>
      </c>
      <c r="D10" s="11">
        <v>2857930</v>
      </c>
      <c r="E10" s="11">
        <v>2857930</v>
      </c>
    </row>
    <row r="12" spans="1:5" ht="15.75">
      <c r="A12" s="8">
        <v>120</v>
      </c>
      <c r="B12" s="9" t="s">
        <v>8</v>
      </c>
      <c r="C12" s="10">
        <f>C13</f>
        <v>369004</v>
      </c>
      <c r="D12" s="10">
        <v>369004</v>
      </c>
      <c r="E12" s="10">
        <v>369004</v>
      </c>
    </row>
    <row r="13" spans="1:5" ht="12.75">
      <c r="A13">
        <v>121</v>
      </c>
      <c r="B13" t="s">
        <v>9</v>
      </c>
      <c r="C13" s="11">
        <v>369004</v>
      </c>
      <c r="D13" s="11">
        <v>369004</v>
      </c>
      <c r="E13" s="11">
        <v>369004</v>
      </c>
    </row>
    <row r="15" spans="1:5" ht="15.75">
      <c r="A15" s="8">
        <v>133</v>
      </c>
      <c r="B15" s="9" t="s">
        <v>10</v>
      </c>
      <c r="C15" s="10">
        <f>SUM(C16:C23)</f>
        <v>238821</v>
      </c>
      <c r="D15" s="10">
        <f>SUM(D16:D23)</f>
        <v>238821</v>
      </c>
      <c r="E15" s="10">
        <f>SUM(E16:E23)</f>
        <v>238821</v>
      </c>
    </row>
    <row r="16" spans="1:5" ht="12.75">
      <c r="A16" s="13">
        <v>133001</v>
      </c>
      <c r="B16" s="6" t="s">
        <v>11</v>
      </c>
      <c r="C16" s="11">
        <v>2921</v>
      </c>
      <c r="D16" s="11">
        <v>2921</v>
      </c>
      <c r="E16" s="11">
        <v>2921</v>
      </c>
    </row>
    <row r="17" spans="1:5" ht="12.75">
      <c r="A17" s="13">
        <v>133003</v>
      </c>
      <c r="B17" s="6" t="s">
        <v>12</v>
      </c>
      <c r="C17" s="11">
        <v>145</v>
      </c>
      <c r="D17" s="11">
        <v>145</v>
      </c>
      <c r="E17" s="11">
        <v>145</v>
      </c>
    </row>
    <row r="18" spans="1:5" ht="12.75">
      <c r="A18" s="6">
        <v>133004</v>
      </c>
      <c r="B18" s="6" t="s">
        <v>13</v>
      </c>
      <c r="C18" s="11">
        <v>241</v>
      </c>
      <c r="D18" s="11">
        <v>241</v>
      </c>
      <c r="E18" s="11">
        <v>241</v>
      </c>
    </row>
    <row r="19" spans="1:5" ht="12.75">
      <c r="A19">
        <v>133005</v>
      </c>
      <c r="B19" t="s">
        <v>14</v>
      </c>
      <c r="C19" s="11">
        <v>1800</v>
      </c>
      <c r="D19" s="11">
        <v>1800</v>
      </c>
      <c r="E19" s="11">
        <v>1800</v>
      </c>
    </row>
    <row r="20" spans="1:5" ht="12.75">
      <c r="A20">
        <v>133006</v>
      </c>
      <c r="B20" t="s">
        <v>15</v>
      </c>
      <c r="C20" s="11">
        <v>1328</v>
      </c>
      <c r="D20" s="11">
        <v>1328</v>
      </c>
      <c r="E20" s="11">
        <v>1328</v>
      </c>
    </row>
    <row r="21" spans="1:5" ht="12.75">
      <c r="A21" s="6">
        <v>133012</v>
      </c>
      <c r="B21" s="6" t="s">
        <v>16</v>
      </c>
      <c r="C21" s="11">
        <v>8000</v>
      </c>
      <c r="D21" s="11">
        <v>8000</v>
      </c>
      <c r="E21" s="11">
        <v>8000</v>
      </c>
    </row>
    <row r="22" spans="1:5" ht="12.75">
      <c r="A22" s="6">
        <v>133013</v>
      </c>
      <c r="B22" s="6" t="s">
        <v>17</v>
      </c>
      <c r="C22" s="11">
        <v>62636</v>
      </c>
      <c r="D22" s="11">
        <v>62636</v>
      </c>
      <c r="E22" s="11">
        <v>62636</v>
      </c>
    </row>
    <row r="23" spans="1:5" ht="12.75">
      <c r="A23" s="6">
        <v>133013</v>
      </c>
      <c r="B23" s="6" t="s">
        <v>18</v>
      </c>
      <c r="C23" s="11">
        <v>161750</v>
      </c>
      <c r="D23" s="11">
        <v>161750</v>
      </c>
      <c r="E23" s="11">
        <v>161750</v>
      </c>
    </row>
    <row r="25" spans="1:5" ht="15.75">
      <c r="A25" s="8">
        <v>210</v>
      </c>
      <c r="B25" s="9" t="s">
        <v>19</v>
      </c>
      <c r="C25" s="10">
        <f>SUM(C26:C34)</f>
        <v>168420</v>
      </c>
      <c r="D25" s="10">
        <f>SUM(D26:D34)</f>
        <v>168420</v>
      </c>
      <c r="E25" s="10">
        <f>SUM(E26:E34)</f>
        <v>171920</v>
      </c>
    </row>
    <row r="26" spans="1:5" ht="12.75">
      <c r="A26">
        <v>212002</v>
      </c>
      <c r="B26" t="s">
        <v>20</v>
      </c>
      <c r="C26" s="11">
        <v>7800</v>
      </c>
      <c r="D26" s="11">
        <v>7800</v>
      </c>
      <c r="E26" s="11">
        <v>7800</v>
      </c>
    </row>
    <row r="27" spans="2:5" ht="12.75">
      <c r="B27" t="s">
        <v>21</v>
      </c>
      <c r="C27" s="11"/>
      <c r="D27" s="11">
        <v>0</v>
      </c>
      <c r="E27" s="11">
        <v>0</v>
      </c>
    </row>
    <row r="28" spans="1:5" ht="12.75">
      <c r="A28">
        <v>212003</v>
      </c>
      <c r="B28" t="s">
        <v>22</v>
      </c>
      <c r="C28" s="11">
        <v>12150</v>
      </c>
      <c r="D28" s="11">
        <v>12150</v>
      </c>
      <c r="E28" s="11">
        <v>12150</v>
      </c>
    </row>
    <row r="29" spans="1:5" ht="12.75">
      <c r="A29">
        <v>212003</v>
      </c>
      <c r="B29" t="s">
        <v>23</v>
      </c>
      <c r="C29" s="11">
        <v>58089</v>
      </c>
      <c r="D29" s="11">
        <v>58089</v>
      </c>
      <c r="E29" s="11">
        <v>58089</v>
      </c>
    </row>
    <row r="30" spans="1:5" ht="12.75">
      <c r="A30">
        <v>212003</v>
      </c>
      <c r="B30" t="s">
        <v>24</v>
      </c>
      <c r="C30" s="11">
        <v>48463</v>
      </c>
      <c r="D30" s="11">
        <v>48463</v>
      </c>
      <c r="E30" s="11">
        <v>48463</v>
      </c>
    </row>
    <row r="31" spans="1:5" ht="12.75">
      <c r="A31">
        <v>212003</v>
      </c>
      <c r="B31" t="s">
        <v>25</v>
      </c>
      <c r="C31" s="11">
        <v>36000</v>
      </c>
      <c r="D31" s="11">
        <v>36000</v>
      </c>
      <c r="E31" s="11">
        <v>39500</v>
      </c>
    </row>
    <row r="32" spans="1:5" ht="12.75">
      <c r="A32">
        <v>212003</v>
      </c>
      <c r="B32" t="s">
        <v>26</v>
      </c>
      <c r="C32" s="11">
        <v>3268</v>
      </c>
      <c r="D32" s="11">
        <v>3268</v>
      </c>
      <c r="E32" s="11">
        <v>3268</v>
      </c>
    </row>
    <row r="33" spans="1:5" ht="12.75">
      <c r="A33">
        <v>212003</v>
      </c>
      <c r="B33" t="s">
        <v>27</v>
      </c>
      <c r="C33" s="11">
        <v>2000</v>
      </c>
      <c r="D33" s="11">
        <v>2000</v>
      </c>
      <c r="E33" s="11">
        <v>2000</v>
      </c>
    </row>
    <row r="34" spans="1:5" ht="12.75">
      <c r="A34">
        <v>212003</v>
      </c>
      <c r="B34" t="s">
        <v>28</v>
      </c>
      <c r="C34" s="11">
        <v>650</v>
      </c>
      <c r="D34" s="11">
        <v>650</v>
      </c>
      <c r="E34" s="11">
        <v>650</v>
      </c>
    </row>
    <row r="36" spans="1:5" ht="15.75">
      <c r="A36" s="8">
        <v>220</v>
      </c>
      <c r="B36" s="9" t="s">
        <v>29</v>
      </c>
      <c r="C36" s="10">
        <f>SUM(C37:C43)</f>
        <v>142813</v>
      </c>
      <c r="D36" s="10">
        <f>SUM(D37:D43)</f>
        <v>142813</v>
      </c>
      <c r="E36" s="10">
        <f>SUM(E37:E43)</f>
        <v>142813</v>
      </c>
    </row>
    <row r="37" spans="1:5" ht="12.75">
      <c r="A37">
        <v>221004</v>
      </c>
      <c r="B37" t="s">
        <v>30</v>
      </c>
      <c r="C37" s="11">
        <v>116179</v>
      </c>
      <c r="D37" s="11">
        <v>116179</v>
      </c>
      <c r="E37" s="11">
        <v>116179</v>
      </c>
    </row>
    <row r="38" spans="1:5" ht="12.75">
      <c r="A38">
        <v>222003</v>
      </c>
      <c r="B38" t="s">
        <v>31</v>
      </c>
      <c r="C38" s="11"/>
      <c r="D38" s="11">
        <v>0</v>
      </c>
      <c r="E38" s="11">
        <v>0</v>
      </c>
    </row>
    <row r="39" spans="1:5" ht="12.75">
      <c r="A39">
        <v>223001</v>
      </c>
      <c r="B39" t="s">
        <v>32</v>
      </c>
      <c r="C39" s="11">
        <v>7410</v>
      </c>
      <c r="D39" s="11">
        <v>7410</v>
      </c>
      <c r="E39" s="11">
        <v>7410</v>
      </c>
    </row>
    <row r="40" spans="2:5" ht="12.75">
      <c r="B40" t="s">
        <v>33</v>
      </c>
      <c r="C40" s="11">
        <v>332</v>
      </c>
      <c r="D40" s="11">
        <v>332</v>
      </c>
      <c r="E40" s="11">
        <v>332</v>
      </c>
    </row>
    <row r="41" spans="2:5" ht="12.75">
      <c r="B41" t="s">
        <v>34</v>
      </c>
      <c r="C41" s="11">
        <v>996</v>
      </c>
      <c r="D41" s="11">
        <v>996</v>
      </c>
      <c r="E41" s="11">
        <v>996</v>
      </c>
    </row>
    <row r="42" spans="1:5" ht="12.75">
      <c r="A42">
        <v>223002</v>
      </c>
      <c r="B42" t="s">
        <v>35</v>
      </c>
      <c r="C42" s="11">
        <v>15122</v>
      </c>
      <c r="D42" s="11">
        <v>15122</v>
      </c>
      <c r="E42" s="11">
        <v>15122</v>
      </c>
    </row>
    <row r="43" spans="1:5" ht="12.75">
      <c r="A43">
        <v>229005</v>
      </c>
      <c r="B43" t="s">
        <v>36</v>
      </c>
      <c r="C43" s="11">
        <v>2774</v>
      </c>
      <c r="D43" s="11">
        <v>2774</v>
      </c>
      <c r="E43" s="11">
        <v>2774</v>
      </c>
    </row>
    <row r="45" spans="1:5" ht="15.75">
      <c r="A45" s="8">
        <v>240</v>
      </c>
      <c r="B45" s="9" t="s">
        <v>37</v>
      </c>
      <c r="C45" s="10">
        <f>C46</f>
        <v>1328</v>
      </c>
      <c r="D45" s="10">
        <f>D46</f>
        <v>1328</v>
      </c>
      <c r="E45" s="10">
        <f>E46</f>
        <v>1328</v>
      </c>
    </row>
    <row r="46" spans="1:5" ht="12.75">
      <c r="A46">
        <v>243</v>
      </c>
      <c r="B46" t="s">
        <v>38</v>
      </c>
      <c r="C46" s="11">
        <v>1328</v>
      </c>
      <c r="D46" s="11">
        <v>1328</v>
      </c>
      <c r="E46" s="11">
        <v>1328</v>
      </c>
    </row>
    <row r="48" spans="1:5" ht="15.75">
      <c r="A48" s="8">
        <v>290</v>
      </c>
      <c r="B48" s="9" t="s">
        <v>39</v>
      </c>
      <c r="C48" s="10">
        <f>C50+C51</f>
        <v>8453</v>
      </c>
      <c r="D48" s="10">
        <f>SUM(D49:D51)</f>
        <v>8453</v>
      </c>
      <c r="E48" s="10">
        <f>SUM(E49:E51)</f>
        <v>8453</v>
      </c>
    </row>
    <row r="49" spans="1:5" ht="12.75">
      <c r="A49" s="13">
        <v>292006</v>
      </c>
      <c r="B49" s="6" t="s">
        <v>40</v>
      </c>
      <c r="C49" s="12"/>
      <c r="D49" s="12">
        <v>0</v>
      </c>
      <c r="E49" s="12">
        <v>0</v>
      </c>
    </row>
    <row r="50" spans="1:5" ht="12.75">
      <c r="A50" s="14">
        <v>292008</v>
      </c>
      <c r="B50" t="s">
        <v>41</v>
      </c>
      <c r="C50" s="11">
        <v>8200</v>
      </c>
      <c r="D50" s="11">
        <v>8200</v>
      </c>
      <c r="E50" s="11">
        <v>8200</v>
      </c>
    </row>
    <row r="51" spans="1:5" ht="12.75">
      <c r="A51" s="14">
        <v>292027</v>
      </c>
      <c r="B51" t="s">
        <v>39</v>
      </c>
      <c r="C51" s="11">
        <v>253</v>
      </c>
      <c r="D51" s="11">
        <v>253</v>
      </c>
      <c r="E51" s="11">
        <v>253</v>
      </c>
    </row>
    <row r="53" spans="1:5" ht="15.75">
      <c r="A53" s="8">
        <v>300</v>
      </c>
      <c r="B53" s="9" t="s">
        <v>42</v>
      </c>
      <c r="C53" s="10">
        <f>SUM(C55:C76)</f>
        <v>1087407</v>
      </c>
      <c r="D53" s="10">
        <f>SUM(D54:D76)</f>
        <v>1087407</v>
      </c>
      <c r="E53" s="10">
        <f>SUM(E54:E76)</f>
        <v>1087407</v>
      </c>
    </row>
    <row r="54" spans="1:5" ht="12.75">
      <c r="A54" s="13">
        <v>311000</v>
      </c>
      <c r="B54" s="6" t="s">
        <v>43</v>
      </c>
      <c r="C54" s="12"/>
      <c r="D54" s="12">
        <v>0</v>
      </c>
      <c r="E54" s="12">
        <v>0</v>
      </c>
    </row>
    <row r="55" spans="1:5" ht="12.75">
      <c r="A55" s="13">
        <v>312001</v>
      </c>
      <c r="B55" s="6" t="s">
        <v>44</v>
      </c>
      <c r="C55" s="11">
        <v>1796</v>
      </c>
      <c r="D55" s="11">
        <v>1796</v>
      </c>
      <c r="E55" s="11">
        <v>1796</v>
      </c>
    </row>
    <row r="56" spans="1:5" ht="12.75">
      <c r="A56" s="13">
        <v>312001</v>
      </c>
      <c r="B56" s="6" t="s">
        <v>45</v>
      </c>
      <c r="C56" s="11"/>
      <c r="D56" s="11">
        <v>0</v>
      </c>
      <c r="E56" s="11">
        <v>0</v>
      </c>
    </row>
    <row r="57" spans="1:5" ht="12.75">
      <c r="A57" s="13">
        <v>312001</v>
      </c>
      <c r="B57" s="6" t="s">
        <v>46</v>
      </c>
      <c r="C57" s="11">
        <v>9689</v>
      </c>
      <c r="D57" s="11">
        <v>9689</v>
      </c>
      <c r="E57" s="11">
        <v>9689</v>
      </c>
    </row>
    <row r="58" spans="1:5" ht="12.75">
      <c r="A58" s="13">
        <v>312001</v>
      </c>
      <c r="B58" s="6" t="s">
        <v>47</v>
      </c>
      <c r="C58" s="11"/>
      <c r="D58" s="11">
        <v>0</v>
      </c>
      <c r="E58" s="11">
        <v>0</v>
      </c>
    </row>
    <row r="59" spans="1:5" ht="12.75">
      <c r="A59" s="13">
        <v>312001</v>
      </c>
      <c r="B59" s="6" t="s">
        <v>48</v>
      </c>
      <c r="C59" s="11">
        <v>406</v>
      </c>
      <c r="D59" s="11">
        <v>406</v>
      </c>
      <c r="E59" s="11">
        <v>406</v>
      </c>
    </row>
    <row r="60" spans="1:5" ht="12.75">
      <c r="A60" s="13">
        <v>312001</v>
      </c>
      <c r="B60" s="6" t="s">
        <v>49</v>
      </c>
      <c r="C60" s="11">
        <v>9428</v>
      </c>
      <c r="D60" s="11">
        <v>9428</v>
      </c>
      <c r="E60" s="11">
        <v>9428</v>
      </c>
    </row>
    <row r="61" spans="1:5" ht="12.75">
      <c r="A61" s="13">
        <v>312001</v>
      </c>
      <c r="B61" s="6" t="s">
        <v>50</v>
      </c>
      <c r="C61" s="11">
        <v>2681</v>
      </c>
      <c r="D61" s="11">
        <v>2681</v>
      </c>
      <c r="E61" s="11">
        <v>2681</v>
      </c>
    </row>
    <row r="62" spans="1:5" ht="12.75">
      <c r="A62" s="13">
        <v>312001</v>
      </c>
      <c r="B62" s="6" t="s">
        <v>51</v>
      </c>
      <c r="C62" s="11">
        <v>1328</v>
      </c>
      <c r="D62" s="11">
        <v>1328</v>
      </c>
      <c r="E62" s="11">
        <v>1328</v>
      </c>
    </row>
    <row r="63" spans="1:5" ht="12.75">
      <c r="A63" s="13">
        <v>312001</v>
      </c>
      <c r="B63" s="6" t="s">
        <v>52</v>
      </c>
      <c r="C63" s="11">
        <v>1178</v>
      </c>
      <c r="D63" s="11">
        <v>1178</v>
      </c>
      <c r="E63" s="11">
        <v>1178</v>
      </c>
    </row>
    <row r="64" spans="1:5" ht="12.75">
      <c r="A64" s="13">
        <v>312001</v>
      </c>
      <c r="B64" s="6" t="s">
        <v>53</v>
      </c>
      <c r="C64" s="11">
        <v>974843</v>
      </c>
      <c r="D64" s="11">
        <v>974843</v>
      </c>
      <c r="E64" s="11">
        <v>974843</v>
      </c>
    </row>
    <row r="65" spans="1:5" ht="12.75">
      <c r="A65" s="13">
        <v>312001</v>
      </c>
      <c r="B65" s="6" t="s">
        <v>54</v>
      </c>
      <c r="C65" s="11">
        <v>12168</v>
      </c>
      <c r="D65" s="11">
        <v>12168</v>
      </c>
      <c r="E65" s="11">
        <v>12168</v>
      </c>
    </row>
    <row r="66" spans="1:5" ht="12.75">
      <c r="A66" s="13">
        <v>312001</v>
      </c>
      <c r="B66" s="6" t="s">
        <v>55</v>
      </c>
      <c r="C66" s="11">
        <v>1516</v>
      </c>
      <c r="D66" s="11">
        <v>1516</v>
      </c>
      <c r="E66" s="11">
        <v>1516</v>
      </c>
    </row>
    <row r="67" spans="1:5" ht="12.75">
      <c r="A67" s="13">
        <v>312001</v>
      </c>
      <c r="B67" s="6" t="s">
        <v>56</v>
      </c>
      <c r="C67" s="11">
        <v>8893</v>
      </c>
      <c r="D67" s="11">
        <v>8893</v>
      </c>
      <c r="E67" s="11">
        <v>8893</v>
      </c>
    </row>
    <row r="68" spans="1:5" ht="12.75">
      <c r="A68" s="13">
        <v>312001</v>
      </c>
      <c r="B68" s="6" t="s">
        <v>57</v>
      </c>
      <c r="C68" s="11">
        <v>6186</v>
      </c>
      <c r="D68" s="11">
        <v>6186</v>
      </c>
      <c r="E68" s="11">
        <v>6186</v>
      </c>
    </row>
    <row r="69" spans="1:5" ht="12.75">
      <c r="A69" s="13">
        <v>312001</v>
      </c>
      <c r="B69" s="6" t="s">
        <v>58</v>
      </c>
      <c r="C69" s="11">
        <v>22672</v>
      </c>
      <c r="D69" s="11">
        <v>22672</v>
      </c>
      <c r="E69" s="11">
        <v>22672</v>
      </c>
    </row>
    <row r="70" spans="1:5" ht="12.75">
      <c r="A70" s="13">
        <v>312001</v>
      </c>
      <c r="B70" s="6" t="s">
        <v>59</v>
      </c>
      <c r="C70" s="11">
        <v>12356</v>
      </c>
      <c r="D70" s="11">
        <v>12356</v>
      </c>
      <c r="E70" s="11">
        <v>12356</v>
      </c>
    </row>
    <row r="71" spans="1:5" ht="12.75">
      <c r="A71" s="13">
        <v>312001</v>
      </c>
      <c r="B71" s="6" t="s">
        <v>60</v>
      </c>
      <c r="C71" s="11">
        <v>3652</v>
      </c>
      <c r="D71" s="11">
        <v>3652</v>
      </c>
      <c r="E71" s="11">
        <v>3652</v>
      </c>
    </row>
    <row r="72" spans="1:5" ht="12.75">
      <c r="A72" s="13">
        <v>312001</v>
      </c>
      <c r="B72" s="6" t="s">
        <v>61</v>
      </c>
      <c r="C72" s="11">
        <v>3652</v>
      </c>
      <c r="D72" s="11">
        <v>3652</v>
      </c>
      <c r="E72" s="11">
        <v>3652</v>
      </c>
    </row>
    <row r="73" spans="1:5" ht="12.75">
      <c r="A73" s="13">
        <v>312001</v>
      </c>
      <c r="B73" s="6" t="s">
        <v>62</v>
      </c>
      <c r="C73" s="11"/>
      <c r="D73" s="11">
        <v>0</v>
      </c>
      <c r="E73" s="11">
        <v>0</v>
      </c>
    </row>
    <row r="74" spans="1:5" ht="12.75">
      <c r="A74" s="13">
        <v>312001</v>
      </c>
      <c r="B74" s="6" t="s">
        <v>62</v>
      </c>
      <c r="C74" s="11"/>
      <c r="D74" s="11">
        <v>0</v>
      </c>
      <c r="E74" s="11">
        <v>0</v>
      </c>
    </row>
    <row r="75" spans="1:5" ht="12.75">
      <c r="A75" s="13">
        <v>312002</v>
      </c>
      <c r="B75" s="6" t="s">
        <v>63</v>
      </c>
      <c r="C75" s="11">
        <v>11710</v>
      </c>
      <c r="D75" s="11">
        <v>11710</v>
      </c>
      <c r="E75" s="11">
        <v>11710</v>
      </c>
    </row>
    <row r="76" spans="1:5" ht="12.75">
      <c r="A76" s="13">
        <v>312007</v>
      </c>
      <c r="B76" s="6" t="s">
        <v>64</v>
      </c>
      <c r="C76" s="11">
        <v>3253</v>
      </c>
      <c r="D76" s="11">
        <v>3253</v>
      </c>
      <c r="E76" s="11">
        <v>3253</v>
      </c>
    </row>
    <row r="78" spans="1:5" ht="15.75">
      <c r="A78" s="16"/>
      <c r="B78" s="9" t="s">
        <v>65</v>
      </c>
      <c r="C78" s="10">
        <f>C9+C12+C15+C25+C36+C45+C48+C53</f>
        <v>4874176</v>
      </c>
      <c r="D78" s="10">
        <f>D9+D12+D15+D25+D36+D45+D48+D53</f>
        <v>4874176</v>
      </c>
      <c r="E78" s="10">
        <f>E9+E12+E15+E25+E36+E45+E48+E53</f>
        <v>4877676</v>
      </c>
    </row>
    <row r="79" spans="1:5" ht="15.75">
      <c r="A79" s="16"/>
      <c r="B79" s="9"/>
      <c r="C79" s="10"/>
      <c r="D79" s="10"/>
      <c r="E79" s="10"/>
    </row>
    <row r="80" spans="1:2" ht="18">
      <c r="A80" s="17" t="s">
        <v>66</v>
      </c>
      <c r="B80" s="17"/>
    </row>
    <row r="82" spans="1:5" ht="15.75">
      <c r="A82" s="8">
        <v>233</v>
      </c>
      <c r="B82" s="9" t="s">
        <v>67</v>
      </c>
      <c r="C82" s="10">
        <f>C83</f>
        <v>13278</v>
      </c>
      <c r="D82" s="10">
        <f>D83</f>
        <v>13278</v>
      </c>
      <c r="E82" s="10">
        <f>E83</f>
        <v>13278</v>
      </c>
    </row>
    <row r="83" spans="1:5" ht="12.75">
      <c r="A83" s="6">
        <v>233000</v>
      </c>
      <c r="B83" s="6" t="s">
        <v>67</v>
      </c>
      <c r="C83" s="11">
        <v>13278</v>
      </c>
      <c r="D83" s="11">
        <v>13278</v>
      </c>
      <c r="E83" s="11">
        <v>13278</v>
      </c>
    </row>
    <row r="84" spans="1:5" ht="12.75">
      <c r="A84" s="6"/>
      <c r="B84" s="6"/>
      <c r="C84" s="11"/>
      <c r="D84" s="11"/>
      <c r="E84" s="11"/>
    </row>
    <row r="85" spans="1:5" ht="15.75">
      <c r="A85" s="8">
        <v>322</v>
      </c>
      <c r="B85" s="9" t="s">
        <v>68</v>
      </c>
      <c r="C85" s="18">
        <f>SUM(C88:C97)</f>
        <v>200655</v>
      </c>
      <c r="D85" s="18">
        <f>SUM(D86:D97)</f>
        <v>3486631</v>
      </c>
      <c r="E85" s="18">
        <f>SUM(E86:E97)</f>
        <v>3486631</v>
      </c>
    </row>
    <row r="86" spans="1:5" ht="12.75">
      <c r="A86" s="13">
        <v>322001</v>
      </c>
      <c r="B86" s="6" t="s">
        <v>69</v>
      </c>
      <c r="C86" s="19"/>
      <c r="D86" s="19">
        <v>0</v>
      </c>
      <c r="E86" s="19">
        <v>0</v>
      </c>
    </row>
    <row r="87" spans="1:5" ht="12.75">
      <c r="A87" s="6">
        <v>322001</v>
      </c>
      <c r="B87" s="6" t="s">
        <v>70</v>
      </c>
      <c r="C87" s="11">
        <v>39833</v>
      </c>
      <c r="D87" s="11">
        <v>39833</v>
      </c>
      <c r="E87" s="11">
        <v>39833</v>
      </c>
    </row>
    <row r="88" spans="1:5" ht="12.75">
      <c r="A88" s="6">
        <v>322002</v>
      </c>
      <c r="B88" s="6" t="s">
        <v>71</v>
      </c>
      <c r="C88" s="11">
        <v>131761</v>
      </c>
      <c r="D88" s="11">
        <v>131761</v>
      </c>
      <c r="E88" s="11">
        <v>131761</v>
      </c>
    </row>
    <row r="89" spans="1:5" ht="12.75">
      <c r="A89" s="6">
        <v>322001</v>
      </c>
      <c r="B89" s="6" t="s">
        <v>72</v>
      </c>
      <c r="C89" s="11"/>
      <c r="D89" s="11">
        <v>506540</v>
      </c>
      <c r="E89" s="11">
        <v>506540</v>
      </c>
    </row>
    <row r="90" spans="1:5" ht="12.75">
      <c r="A90" s="6">
        <v>322001</v>
      </c>
      <c r="B90" s="6" t="s">
        <v>73</v>
      </c>
      <c r="C90" s="11"/>
      <c r="D90" s="11">
        <v>408290</v>
      </c>
      <c r="E90" s="11">
        <v>408290</v>
      </c>
    </row>
    <row r="91" spans="1:5" ht="12.75">
      <c r="A91" s="6">
        <v>322001</v>
      </c>
      <c r="B91" s="6" t="s">
        <v>74</v>
      </c>
      <c r="C91" s="11"/>
      <c r="D91" s="11">
        <v>929288</v>
      </c>
      <c r="E91" s="11">
        <v>929288</v>
      </c>
    </row>
    <row r="92" spans="1:5" ht="12.75">
      <c r="A92" s="6">
        <v>322001</v>
      </c>
      <c r="B92" s="6" t="s">
        <v>75</v>
      </c>
      <c r="C92" s="11"/>
      <c r="D92" s="11">
        <v>1192858</v>
      </c>
      <c r="E92" s="11">
        <v>1192858</v>
      </c>
    </row>
    <row r="93" spans="1:5" ht="12.75">
      <c r="A93" s="6">
        <v>322001</v>
      </c>
      <c r="B93" s="6" t="s">
        <v>76</v>
      </c>
      <c r="C93" s="11">
        <v>29061</v>
      </c>
      <c r="D93" s="11">
        <v>249000</v>
      </c>
      <c r="E93" s="11">
        <v>249000</v>
      </c>
    </row>
    <row r="94" spans="1:5" ht="12.75">
      <c r="A94" s="6">
        <v>322001</v>
      </c>
      <c r="B94" s="6" t="s">
        <v>77</v>
      </c>
      <c r="C94" s="11"/>
      <c r="D94" s="11">
        <v>0</v>
      </c>
      <c r="E94" s="11">
        <v>0</v>
      </c>
    </row>
    <row r="95" spans="1:5" ht="12.75">
      <c r="A95" s="6">
        <v>322001</v>
      </c>
      <c r="B95" s="6" t="s">
        <v>78</v>
      </c>
      <c r="C95" s="11"/>
      <c r="D95" s="11">
        <v>0</v>
      </c>
      <c r="E95" s="11">
        <v>0</v>
      </c>
    </row>
    <row r="96" spans="1:5" ht="12.75">
      <c r="A96" s="6">
        <v>322001</v>
      </c>
      <c r="B96" s="6" t="s">
        <v>79</v>
      </c>
      <c r="C96" s="11"/>
      <c r="D96" s="11">
        <v>0</v>
      </c>
      <c r="E96" s="11">
        <v>0</v>
      </c>
    </row>
    <row r="97" spans="1:5" ht="12.75">
      <c r="A97" s="6">
        <v>322002</v>
      </c>
      <c r="B97" s="6" t="s">
        <v>80</v>
      </c>
      <c r="C97" s="11">
        <v>39833</v>
      </c>
      <c r="D97" s="11">
        <v>29061</v>
      </c>
      <c r="E97" s="11">
        <v>29061</v>
      </c>
    </row>
    <row r="99" spans="1:5" ht="15.75">
      <c r="A99" s="20"/>
      <c r="B99" s="21" t="s">
        <v>81</v>
      </c>
      <c r="C99" s="10" t="e">
        <f>#REF!+C82+C85+#REF!</f>
        <v>#REF!</v>
      </c>
      <c r="D99" s="10">
        <f>D82+D85</f>
        <v>3499909</v>
      </c>
      <c r="E99" s="10">
        <f>E82+E85</f>
        <v>3499909</v>
      </c>
    </row>
    <row r="100" spans="1:5" ht="15.75">
      <c r="A100" s="20"/>
      <c r="B100" s="21"/>
      <c r="C100" s="10"/>
      <c r="D100" s="10"/>
      <c r="E100" s="10"/>
    </row>
    <row r="101" spans="1:5" ht="18">
      <c r="A101" s="5" t="s">
        <v>82</v>
      </c>
      <c r="B101" s="22"/>
      <c r="C101" s="7" t="s">
        <v>83</v>
      </c>
      <c r="D101" s="7" t="s">
        <v>5</v>
      </c>
      <c r="E101" s="7" t="s">
        <v>5</v>
      </c>
    </row>
    <row r="103" spans="1:5" ht="15.75">
      <c r="A103" s="9" t="s">
        <v>84</v>
      </c>
      <c r="B103" s="9" t="s">
        <v>85</v>
      </c>
      <c r="C103" s="10">
        <f>SUM(C104:C151)</f>
        <v>579407</v>
      </c>
      <c r="D103" s="10">
        <f>SUM(D104:D151)</f>
        <v>580967</v>
      </c>
      <c r="E103" s="10">
        <f>SUM(E104:E151)</f>
        <v>580967</v>
      </c>
    </row>
    <row r="104" spans="1:5" ht="12.75">
      <c r="A104" s="6">
        <v>610000</v>
      </c>
      <c r="B104" s="6" t="s">
        <v>86</v>
      </c>
      <c r="C104" s="11">
        <v>230911</v>
      </c>
      <c r="D104" s="11">
        <v>230911</v>
      </c>
      <c r="E104" s="11">
        <v>230911</v>
      </c>
    </row>
    <row r="105" spans="1:5" ht="12.75">
      <c r="A105" s="6">
        <v>620000</v>
      </c>
      <c r="B105" s="6" t="s">
        <v>87</v>
      </c>
      <c r="C105" s="11">
        <v>83121</v>
      </c>
      <c r="D105" s="11">
        <v>84681</v>
      </c>
      <c r="E105" s="11">
        <v>84681</v>
      </c>
    </row>
    <row r="106" spans="1:5" ht="12.75">
      <c r="A106" s="6">
        <v>631001</v>
      </c>
      <c r="B106" s="6" t="s">
        <v>88</v>
      </c>
      <c r="C106" s="11">
        <v>1210</v>
      </c>
      <c r="D106" s="11">
        <v>1210</v>
      </c>
      <c r="E106" s="11">
        <v>1210</v>
      </c>
    </row>
    <row r="107" spans="1:5" ht="12.75">
      <c r="A107" s="6">
        <v>631002</v>
      </c>
      <c r="B107" s="6" t="s">
        <v>89</v>
      </c>
      <c r="C107" s="11">
        <v>500</v>
      </c>
      <c r="D107" s="11">
        <v>500</v>
      </c>
      <c r="E107" s="11">
        <v>500</v>
      </c>
    </row>
    <row r="108" spans="1:5" ht="12.75">
      <c r="A108" s="6">
        <v>632001</v>
      </c>
      <c r="B108" s="6" t="s">
        <v>90</v>
      </c>
      <c r="C108" s="11">
        <v>31534</v>
      </c>
      <c r="D108" s="11">
        <v>31534</v>
      </c>
      <c r="E108" s="11">
        <v>31534</v>
      </c>
    </row>
    <row r="109" spans="1:5" ht="12.75">
      <c r="A109" s="6">
        <v>632002</v>
      </c>
      <c r="B109" s="6" t="s">
        <v>91</v>
      </c>
      <c r="C109" s="11">
        <v>1660</v>
      </c>
      <c r="D109" s="11">
        <v>1660</v>
      </c>
      <c r="E109" s="11">
        <v>1660</v>
      </c>
    </row>
    <row r="110" spans="1:5" ht="12.75">
      <c r="A110" s="6">
        <v>632003</v>
      </c>
      <c r="B110" s="6" t="s">
        <v>92</v>
      </c>
      <c r="C110" s="11">
        <v>20912</v>
      </c>
      <c r="D110" s="11">
        <v>20912</v>
      </c>
      <c r="E110" s="11">
        <v>20912</v>
      </c>
    </row>
    <row r="111" spans="1:5" ht="12.75">
      <c r="A111" s="6">
        <v>633001</v>
      </c>
      <c r="B111" s="6" t="s">
        <v>93</v>
      </c>
      <c r="C111" s="11">
        <v>3319</v>
      </c>
      <c r="D111" s="11">
        <v>3319</v>
      </c>
      <c r="E111" s="11">
        <v>3319</v>
      </c>
    </row>
    <row r="112" spans="1:5" ht="12.75">
      <c r="A112" s="6">
        <v>633002</v>
      </c>
      <c r="B112" s="6" t="s">
        <v>94</v>
      </c>
      <c r="C112" s="11">
        <v>3320</v>
      </c>
      <c r="D112" s="11">
        <v>3320</v>
      </c>
      <c r="E112" s="11">
        <v>3320</v>
      </c>
    </row>
    <row r="113" spans="1:5" ht="12.75">
      <c r="A113" s="6">
        <v>633003</v>
      </c>
      <c r="B113" s="6" t="s">
        <v>95</v>
      </c>
      <c r="C113" s="11">
        <v>60</v>
      </c>
      <c r="D113" s="11">
        <v>60</v>
      </c>
      <c r="E113" s="11">
        <v>60</v>
      </c>
    </row>
    <row r="114" spans="1:5" ht="12.75">
      <c r="A114" s="6">
        <v>633004</v>
      </c>
      <c r="B114" s="6" t="s">
        <v>96</v>
      </c>
      <c r="C114" s="11">
        <v>498</v>
      </c>
      <c r="D114" s="11">
        <v>498</v>
      </c>
      <c r="E114" s="11">
        <v>498</v>
      </c>
    </row>
    <row r="115" spans="1:5" ht="12.75">
      <c r="A115" s="6">
        <v>633006</v>
      </c>
      <c r="B115" s="6" t="s">
        <v>97</v>
      </c>
      <c r="C115" s="11">
        <v>12441</v>
      </c>
      <c r="D115" s="11">
        <v>12441</v>
      </c>
      <c r="E115" s="11">
        <v>12441</v>
      </c>
    </row>
    <row r="116" spans="1:5" ht="12.75">
      <c r="A116" s="6">
        <v>633009</v>
      </c>
      <c r="B116" s="6" t="s">
        <v>98</v>
      </c>
      <c r="C116" s="11">
        <v>5311</v>
      </c>
      <c r="D116" s="11">
        <v>5311</v>
      </c>
      <c r="E116" s="11">
        <v>5311</v>
      </c>
    </row>
    <row r="117" spans="1:5" ht="12.75">
      <c r="A117" s="6">
        <v>633016</v>
      </c>
      <c r="B117" s="6" t="s">
        <v>99</v>
      </c>
      <c r="C117" s="11">
        <v>7635</v>
      </c>
      <c r="D117" s="11">
        <v>7635</v>
      </c>
      <c r="E117" s="11">
        <v>7635</v>
      </c>
    </row>
    <row r="118" spans="1:5" ht="12.75">
      <c r="A118" s="6">
        <v>633018</v>
      </c>
      <c r="B118" s="6" t="s">
        <v>100</v>
      </c>
      <c r="C118" s="11">
        <v>34</v>
      </c>
      <c r="D118" s="11">
        <v>34</v>
      </c>
      <c r="E118" s="11">
        <v>34</v>
      </c>
    </row>
    <row r="119" spans="1:5" ht="12.75">
      <c r="A119" s="6">
        <v>634001</v>
      </c>
      <c r="B119" s="6" t="s">
        <v>101</v>
      </c>
      <c r="C119" s="11">
        <v>7303</v>
      </c>
      <c r="D119" s="11">
        <v>7303</v>
      </c>
      <c r="E119" s="11">
        <v>7303</v>
      </c>
    </row>
    <row r="120" spans="1:5" ht="12.75">
      <c r="A120" s="6">
        <v>634002</v>
      </c>
      <c r="B120" s="6" t="s">
        <v>102</v>
      </c>
      <c r="C120" s="11">
        <v>6639</v>
      </c>
      <c r="D120" s="11">
        <v>6639</v>
      </c>
      <c r="E120" s="11">
        <v>6639</v>
      </c>
    </row>
    <row r="121" spans="1:5" ht="12.75">
      <c r="A121" s="6">
        <v>634003</v>
      </c>
      <c r="B121" s="6" t="s">
        <v>103</v>
      </c>
      <c r="C121" s="11">
        <v>1660</v>
      </c>
      <c r="D121" s="11">
        <v>1660</v>
      </c>
      <c r="E121" s="11">
        <v>1660</v>
      </c>
    </row>
    <row r="122" spans="1:5" ht="12.75">
      <c r="A122" s="6">
        <v>634004</v>
      </c>
      <c r="B122" s="6" t="s">
        <v>104</v>
      </c>
      <c r="C122" s="11">
        <v>1226</v>
      </c>
      <c r="D122" s="11">
        <v>1226</v>
      </c>
      <c r="E122" s="11">
        <v>1226</v>
      </c>
    </row>
    <row r="123" spans="1:5" ht="12.75">
      <c r="A123" s="6">
        <v>634005</v>
      </c>
      <c r="B123" s="6" t="s">
        <v>105</v>
      </c>
      <c r="C123" s="11">
        <v>176</v>
      </c>
      <c r="D123" s="11">
        <v>176</v>
      </c>
      <c r="E123" s="11">
        <v>176</v>
      </c>
    </row>
    <row r="124" spans="1:5" ht="12.75">
      <c r="A124" s="6">
        <v>634006</v>
      </c>
      <c r="B124" s="6" t="s">
        <v>106</v>
      </c>
      <c r="C124" s="11">
        <v>33</v>
      </c>
      <c r="D124" s="11">
        <v>33</v>
      </c>
      <c r="E124" s="11">
        <v>33</v>
      </c>
    </row>
    <row r="125" spans="1:5" ht="12.75">
      <c r="A125" s="6">
        <v>635001</v>
      </c>
      <c r="B125" s="6" t="s">
        <v>107</v>
      </c>
      <c r="C125" s="11">
        <v>66</v>
      </c>
      <c r="D125" s="11">
        <v>66</v>
      </c>
      <c r="E125" s="11">
        <v>66</v>
      </c>
    </row>
    <row r="126" spans="1:5" ht="12.75">
      <c r="A126" s="6">
        <v>635002</v>
      </c>
      <c r="B126" s="6" t="s">
        <v>108</v>
      </c>
      <c r="C126" s="11">
        <v>13278</v>
      </c>
      <c r="D126" s="11">
        <v>13278</v>
      </c>
      <c r="E126" s="11">
        <v>13278</v>
      </c>
    </row>
    <row r="127" spans="1:5" ht="12.75">
      <c r="A127" s="6">
        <v>635003</v>
      </c>
      <c r="B127" s="6" t="s">
        <v>109</v>
      </c>
      <c r="C127" s="11">
        <v>66</v>
      </c>
      <c r="D127" s="11">
        <v>66</v>
      </c>
      <c r="E127" s="11">
        <v>66</v>
      </c>
    </row>
    <row r="128" spans="1:5" ht="12.75">
      <c r="A128" s="6">
        <v>635004</v>
      </c>
      <c r="B128" s="6" t="s">
        <v>110</v>
      </c>
      <c r="C128" s="11">
        <v>160</v>
      </c>
      <c r="D128" s="11">
        <v>160</v>
      </c>
      <c r="E128" s="11">
        <v>160</v>
      </c>
    </row>
    <row r="129" spans="1:5" ht="12.75">
      <c r="A129" s="6">
        <v>635005</v>
      </c>
      <c r="B129" s="6" t="s">
        <v>111</v>
      </c>
      <c r="C129" s="11">
        <v>66</v>
      </c>
      <c r="D129" s="11">
        <v>66</v>
      </c>
      <c r="E129" s="11">
        <v>66</v>
      </c>
    </row>
    <row r="130" spans="1:5" ht="12.75">
      <c r="A130" s="6">
        <v>635006</v>
      </c>
      <c r="B130" s="6" t="s">
        <v>112</v>
      </c>
      <c r="C130" s="11">
        <v>7000</v>
      </c>
      <c r="D130" s="11">
        <v>7000</v>
      </c>
      <c r="E130" s="11">
        <v>7000</v>
      </c>
    </row>
    <row r="131" spans="1:5" ht="12.75">
      <c r="A131" s="6">
        <v>636001</v>
      </c>
      <c r="B131" s="6" t="s">
        <v>113</v>
      </c>
      <c r="C131" s="11">
        <v>3552</v>
      </c>
      <c r="D131" s="11">
        <v>3552</v>
      </c>
      <c r="E131" s="11">
        <v>3552</v>
      </c>
    </row>
    <row r="132" spans="1:5" ht="12.75">
      <c r="A132" s="6">
        <v>637001</v>
      </c>
      <c r="B132" s="6" t="s">
        <v>114</v>
      </c>
      <c r="C132" s="11">
        <v>32530</v>
      </c>
      <c r="D132" s="11">
        <v>32530</v>
      </c>
      <c r="E132" s="11">
        <v>32530</v>
      </c>
    </row>
    <row r="133" spans="1:5" ht="12.75">
      <c r="A133" s="6">
        <v>637002</v>
      </c>
      <c r="B133" s="6" t="s">
        <v>115</v>
      </c>
      <c r="C133" s="11">
        <v>3400</v>
      </c>
      <c r="D133" s="11">
        <v>3400</v>
      </c>
      <c r="E133" s="11">
        <v>3400</v>
      </c>
    </row>
    <row r="134" spans="1:5" ht="12.75">
      <c r="A134" s="6">
        <v>637003</v>
      </c>
      <c r="B134" s="6" t="s">
        <v>116</v>
      </c>
      <c r="C134" s="11">
        <v>6639</v>
      </c>
      <c r="D134" s="11">
        <v>6639</v>
      </c>
      <c r="E134" s="11">
        <v>6639</v>
      </c>
    </row>
    <row r="135" spans="1:5" ht="12.75">
      <c r="A135" s="6">
        <v>637004</v>
      </c>
      <c r="B135" s="6" t="s">
        <v>117</v>
      </c>
      <c r="C135" s="11">
        <v>5643</v>
      </c>
      <c r="D135" s="11">
        <v>5643</v>
      </c>
      <c r="E135" s="11">
        <v>5643</v>
      </c>
    </row>
    <row r="136" spans="1:5" ht="12.75">
      <c r="A136" s="6">
        <v>637005</v>
      </c>
      <c r="B136" s="6" t="s">
        <v>118</v>
      </c>
      <c r="C136" s="11">
        <v>21702</v>
      </c>
      <c r="D136" s="11">
        <v>21702</v>
      </c>
      <c r="E136" s="11">
        <v>21702</v>
      </c>
    </row>
    <row r="137" spans="1:5" ht="12.75">
      <c r="A137" s="6">
        <v>637006</v>
      </c>
      <c r="B137" s="6" t="s">
        <v>119</v>
      </c>
      <c r="C137" s="11">
        <v>166</v>
      </c>
      <c r="D137" s="11">
        <v>166</v>
      </c>
      <c r="E137" s="11">
        <v>166</v>
      </c>
    </row>
    <row r="138" spans="1:5" ht="12.75">
      <c r="A138" s="6">
        <v>637011</v>
      </c>
      <c r="B138" s="6" t="s">
        <v>120</v>
      </c>
      <c r="C138" s="11">
        <v>1910</v>
      </c>
      <c r="D138" s="11">
        <v>1910</v>
      </c>
      <c r="E138" s="11">
        <v>1910</v>
      </c>
    </row>
    <row r="139" spans="1:5" ht="12.75">
      <c r="A139" s="6"/>
      <c r="B139" s="6" t="s">
        <v>121</v>
      </c>
      <c r="C139" s="11">
        <v>9959</v>
      </c>
      <c r="D139" s="11">
        <v>9959</v>
      </c>
      <c r="E139" s="11">
        <v>9959</v>
      </c>
    </row>
    <row r="140" spans="1:5" ht="12.75">
      <c r="A140" s="6">
        <v>637012</v>
      </c>
      <c r="B140" s="6" t="s">
        <v>122</v>
      </c>
      <c r="C140" s="11">
        <v>4116</v>
      </c>
      <c r="D140" s="11">
        <v>4116</v>
      </c>
      <c r="E140" s="11">
        <v>4116</v>
      </c>
    </row>
    <row r="141" spans="1:5" ht="12.75">
      <c r="A141" s="6">
        <v>637014</v>
      </c>
      <c r="B141" s="6" t="s">
        <v>123</v>
      </c>
      <c r="C141" s="11">
        <v>10300</v>
      </c>
      <c r="D141" s="11">
        <v>10300</v>
      </c>
      <c r="E141" s="11">
        <v>10300</v>
      </c>
    </row>
    <row r="142" spans="1:5" ht="12.75">
      <c r="A142" s="6">
        <v>637015</v>
      </c>
      <c r="B142" s="6" t="s">
        <v>124</v>
      </c>
      <c r="C142" s="11">
        <v>12200</v>
      </c>
      <c r="D142" s="11">
        <v>12200</v>
      </c>
      <c r="E142" s="11">
        <v>12200</v>
      </c>
    </row>
    <row r="143" spans="1:5" ht="12.75">
      <c r="A143" s="6">
        <v>637016</v>
      </c>
      <c r="B143" s="6" t="s">
        <v>125</v>
      </c>
      <c r="C143" s="11">
        <v>2158</v>
      </c>
      <c r="D143" s="11">
        <v>2158</v>
      </c>
      <c r="E143" s="11">
        <v>2158</v>
      </c>
    </row>
    <row r="144" spans="1:5" ht="12.75">
      <c r="A144" s="6">
        <v>637019</v>
      </c>
      <c r="B144" s="6" t="s">
        <v>126</v>
      </c>
      <c r="C144" s="11"/>
      <c r="D144" s="11">
        <v>0</v>
      </c>
      <c r="E144" s="11">
        <v>0</v>
      </c>
    </row>
    <row r="145" spans="1:5" ht="12.75">
      <c r="A145" s="6">
        <v>637023</v>
      </c>
      <c r="B145" s="6" t="s">
        <v>127</v>
      </c>
      <c r="C145" s="11">
        <v>1000</v>
      </c>
      <c r="D145" s="11">
        <v>1000</v>
      </c>
      <c r="E145" s="11">
        <v>1000</v>
      </c>
    </row>
    <row r="146" spans="1:5" ht="12.75">
      <c r="A146" s="6">
        <v>637026</v>
      </c>
      <c r="B146" s="6" t="s">
        <v>128</v>
      </c>
      <c r="C146" s="11">
        <v>4315</v>
      </c>
      <c r="D146" s="11">
        <v>4315</v>
      </c>
      <c r="E146" s="11">
        <v>4315</v>
      </c>
    </row>
    <row r="147" spans="1:5" ht="12.75">
      <c r="A147" s="6">
        <v>637027</v>
      </c>
      <c r="B147" s="6" t="s">
        <v>129</v>
      </c>
      <c r="C147" s="11">
        <v>8644</v>
      </c>
      <c r="D147" s="11">
        <v>8644</v>
      </c>
      <c r="E147" s="11">
        <v>8644</v>
      </c>
    </row>
    <row r="148" spans="1:5" ht="12.75">
      <c r="A148" s="6">
        <v>637031</v>
      </c>
      <c r="B148" s="6" t="s">
        <v>130</v>
      </c>
      <c r="C148" s="11"/>
      <c r="D148" s="11">
        <v>0</v>
      </c>
      <c r="E148" s="11">
        <v>0</v>
      </c>
    </row>
    <row r="149" spans="1:5" ht="12.75">
      <c r="A149" s="6">
        <v>637035</v>
      </c>
      <c r="B149" s="6" t="s">
        <v>131</v>
      </c>
      <c r="C149" s="11">
        <v>7947</v>
      </c>
      <c r="D149" s="11">
        <v>7947</v>
      </c>
      <c r="E149" s="11">
        <v>7947</v>
      </c>
    </row>
    <row r="150" spans="1:5" ht="12.75">
      <c r="A150" s="6">
        <v>641006</v>
      </c>
      <c r="B150" s="6" t="s">
        <v>132</v>
      </c>
      <c r="C150" s="11">
        <v>2423</v>
      </c>
      <c r="D150" s="11">
        <v>2423</v>
      </c>
      <c r="E150" s="11">
        <v>2423</v>
      </c>
    </row>
    <row r="151" spans="1:5" ht="12.75">
      <c r="A151" s="6">
        <v>642015</v>
      </c>
      <c r="B151" s="6" t="s">
        <v>133</v>
      </c>
      <c r="C151" s="11">
        <v>664</v>
      </c>
      <c r="D151" s="11">
        <v>664</v>
      </c>
      <c r="E151" s="11">
        <v>664</v>
      </c>
    </row>
    <row r="152" spans="1:2" ht="12.75">
      <c r="A152" s="6"/>
      <c r="B152" s="6"/>
    </row>
    <row r="153" spans="1:5" ht="15.75">
      <c r="A153" s="23" t="s">
        <v>134</v>
      </c>
      <c r="B153" s="21" t="s">
        <v>46</v>
      </c>
      <c r="C153" s="10">
        <f>SUM(C154:C156)</f>
        <v>17869</v>
      </c>
      <c r="D153" s="10">
        <f>SUM(D154:D156)</f>
        <v>17869</v>
      </c>
      <c r="E153" s="10">
        <f>SUM(E154:E156)</f>
        <v>17869</v>
      </c>
    </row>
    <row r="154" spans="1:5" ht="12.75">
      <c r="A154" s="24" t="s">
        <v>135</v>
      </c>
      <c r="B154" s="25" t="s">
        <v>136</v>
      </c>
      <c r="C154" s="11">
        <v>11776</v>
      </c>
      <c r="D154" s="11">
        <v>11776</v>
      </c>
      <c r="E154" s="11">
        <v>11776</v>
      </c>
    </row>
    <row r="155" spans="1:5" ht="12.75">
      <c r="A155" s="6">
        <v>620000</v>
      </c>
      <c r="B155" s="6" t="s">
        <v>87</v>
      </c>
      <c r="C155" s="11">
        <v>3973</v>
      </c>
      <c r="D155" s="11">
        <v>3973</v>
      </c>
      <c r="E155" s="11">
        <v>3973</v>
      </c>
    </row>
    <row r="156" spans="1:5" ht="12.75">
      <c r="A156" s="6">
        <v>630000</v>
      </c>
      <c r="B156" s="6" t="s">
        <v>137</v>
      </c>
      <c r="C156" s="11">
        <v>2120</v>
      </c>
      <c r="D156" s="11">
        <v>2120</v>
      </c>
      <c r="E156" s="11">
        <v>2120</v>
      </c>
    </row>
    <row r="158" spans="1:5" ht="15.75">
      <c r="A158" s="9" t="s">
        <v>138</v>
      </c>
      <c r="B158" s="21" t="s">
        <v>139</v>
      </c>
      <c r="C158" s="10">
        <f>SUM(C159:C161)</f>
        <v>5165</v>
      </c>
      <c r="D158" s="10">
        <f>SUM(D159:D161)</f>
        <v>5165</v>
      </c>
      <c r="E158" s="10">
        <f>SUM(E159:E161)</f>
        <v>5165</v>
      </c>
    </row>
    <row r="159" spans="1:5" ht="12.75">
      <c r="A159" s="25">
        <v>637005</v>
      </c>
      <c r="B159" s="25" t="s">
        <v>140</v>
      </c>
      <c r="C159" s="11">
        <v>1660</v>
      </c>
      <c r="D159" s="11">
        <v>1660</v>
      </c>
      <c r="E159" s="11">
        <v>1660</v>
      </c>
    </row>
    <row r="160" spans="1:5" ht="12.75">
      <c r="A160" s="6">
        <v>637012</v>
      </c>
      <c r="B160" s="6" t="s">
        <v>141</v>
      </c>
      <c r="C160" s="11">
        <v>3085</v>
      </c>
      <c r="D160" s="11">
        <v>3085</v>
      </c>
      <c r="E160" s="11">
        <v>3085</v>
      </c>
    </row>
    <row r="161" spans="1:5" ht="12.75">
      <c r="A161" s="6">
        <v>637035</v>
      </c>
      <c r="B161" s="6" t="s">
        <v>142</v>
      </c>
      <c r="C161" s="11">
        <v>420</v>
      </c>
      <c r="D161" s="11">
        <v>420</v>
      </c>
      <c r="E161" s="11">
        <v>420</v>
      </c>
    </row>
    <row r="162" spans="1:5" ht="12.75">
      <c r="A162" s="6"/>
      <c r="B162" s="6"/>
      <c r="C162" s="11"/>
      <c r="D162" s="11"/>
      <c r="E162" s="11"/>
    </row>
    <row r="163" spans="1:5" ht="12.75">
      <c r="A163" s="6"/>
      <c r="B163" s="6"/>
      <c r="C163" s="11"/>
      <c r="D163" s="11"/>
      <c r="E163" s="11"/>
    </row>
    <row r="164" spans="1:2" ht="12.75">
      <c r="A164" s="6"/>
      <c r="B164" s="6"/>
    </row>
    <row r="165" spans="1:5" ht="15.75">
      <c r="A165" s="9" t="s">
        <v>143</v>
      </c>
      <c r="B165" s="9" t="s">
        <v>144</v>
      </c>
      <c r="C165" s="10">
        <f>SUM(C166:C168)</f>
        <v>12165</v>
      </c>
      <c r="D165" s="10">
        <f>SUM(D166:D168)</f>
        <v>12165</v>
      </c>
      <c r="E165" s="10">
        <f>SUM(E166:E168)</f>
        <v>12165</v>
      </c>
    </row>
    <row r="166" spans="1:5" ht="12.75">
      <c r="A166" s="6">
        <v>610000</v>
      </c>
      <c r="B166" s="6" t="s">
        <v>145</v>
      </c>
      <c r="C166" s="11">
        <v>8400</v>
      </c>
      <c r="D166" s="11">
        <v>8400</v>
      </c>
      <c r="E166" s="11">
        <v>8400</v>
      </c>
    </row>
    <row r="167" spans="1:5" ht="12.75">
      <c r="A167" s="6">
        <v>620000</v>
      </c>
      <c r="B167" s="6" t="s">
        <v>87</v>
      </c>
      <c r="C167" s="11">
        <v>2940</v>
      </c>
      <c r="D167" s="11">
        <v>2940</v>
      </c>
      <c r="E167" s="11">
        <v>2940</v>
      </c>
    </row>
    <row r="168" spans="1:5" ht="12.75">
      <c r="A168" s="13">
        <v>633000</v>
      </c>
      <c r="B168" s="6" t="s">
        <v>137</v>
      </c>
      <c r="C168" s="11">
        <v>825</v>
      </c>
      <c r="D168" s="11">
        <v>825</v>
      </c>
      <c r="E168" s="11">
        <v>825</v>
      </c>
    </row>
    <row r="169" spans="1:5" ht="12.75">
      <c r="A169" s="13"/>
      <c r="B169" s="6"/>
      <c r="C169" s="11"/>
      <c r="D169" s="11"/>
      <c r="E169" s="11"/>
    </row>
    <row r="170" spans="1:5" ht="15.75">
      <c r="A170" s="26" t="s">
        <v>146</v>
      </c>
      <c r="B170" s="9" t="s">
        <v>147</v>
      </c>
      <c r="C170" s="18">
        <f>SUM(C171:C172)</f>
        <v>7304</v>
      </c>
      <c r="D170" s="18">
        <f>SUM(D171:D172)</f>
        <v>7304</v>
      </c>
      <c r="E170" s="18">
        <f>SUM(E171:E172)</f>
        <v>7304</v>
      </c>
    </row>
    <row r="171" spans="1:5" ht="12.75">
      <c r="A171" s="13">
        <v>630000</v>
      </c>
      <c r="B171" s="6" t="s">
        <v>148</v>
      </c>
      <c r="C171" s="11">
        <v>3652</v>
      </c>
      <c r="D171" s="11">
        <v>3652</v>
      </c>
      <c r="E171" s="11">
        <v>3652</v>
      </c>
    </row>
    <row r="172" spans="1:5" ht="12.75">
      <c r="A172" s="13">
        <v>630000</v>
      </c>
      <c r="B172" s="6" t="s">
        <v>149</v>
      </c>
      <c r="C172" s="11">
        <v>3652</v>
      </c>
      <c r="D172" s="11">
        <v>3652</v>
      </c>
      <c r="E172" s="11">
        <v>3652</v>
      </c>
    </row>
    <row r="173" spans="1:2" ht="12.75">
      <c r="A173" s="6"/>
      <c r="B173" s="6"/>
    </row>
    <row r="174" spans="1:5" ht="15.75">
      <c r="A174" s="9" t="s">
        <v>150</v>
      </c>
      <c r="B174" s="9" t="s">
        <v>151</v>
      </c>
      <c r="C174" s="10">
        <f>SUM(C175:C179)</f>
        <v>14308</v>
      </c>
      <c r="D174" s="10">
        <f>SUM(D175:D179)</f>
        <v>14308</v>
      </c>
      <c r="E174" s="10">
        <f>SUM(E175:E179)</f>
        <v>14308</v>
      </c>
    </row>
    <row r="175" spans="1:5" ht="12.75">
      <c r="A175" s="6">
        <v>651002</v>
      </c>
      <c r="B175" s="6" t="s">
        <v>152</v>
      </c>
      <c r="C175" s="12">
        <v>1133</v>
      </c>
      <c r="D175" s="12">
        <v>1133</v>
      </c>
      <c r="E175" s="12">
        <v>1133</v>
      </c>
    </row>
    <row r="176" spans="1:5" ht="12.75">
      <c r="A176" s="6">
        <v>651002</v>
      </c>
      <c r="B176" s="6" t="s">
        <v>153</v>
      </c>
      <c r="C176" s="12">
        <v>5820</v>
      </c>
      <c r="D176" s="12">
        <v>5820</v>
      </c>
      <c r="E176" s="12">
        <v>5820</v>
      </c>
    </row>
    <row r="177" spans="1:5" ht="12.75">
      <c r="A177" s="6">
        <v>651002</v>
      </c>
      <c r="B177" s="6" t="s">
        <v>154</v>
      </c>
      <c r="C177" s="12">
        <v>1884</v>
      </c>
      <c r="D177" s="12">
        <v>1884</v>
      </c>
      <c r="E177" s="12">
        <v>1884</v>
      </c>
    </row>
    <row r="178" spans="1:5" ht="12.75">
      <c r="A178" s="6">
        <v>651002</v>
      </c>
      <c r="B178" s="6" t="s">
        <v>155</v>
      </c>
      <c r="C178" s="12"/>
      <c r="D178" s="12">
        <v>0</v>
      </c>
      <c r="E178" s="12">
        <v>0</v>
      </c>
    </row>
    <row r="179" spans="1:5" ht="12.75">
      <c r="A179" s="6">
        <v>651002</v>
      </c>
      <c r="B179" s="6" t="s">
        <v>156</v>
      </c>
      <c r="C179" s="11">
        <v>5471</v>
      </c>
      <c r="D179" s="11">
        <v>5471</v>
      </c>
      <c r="E179" s="11">
        <v>5471</v>
      </c>
    </row>
    <row r="181" spans="1:5" ht="15.75">
      <c r="A181" s="27" t="s">
        <v>157</v>
      </c>
      <c r="B181" s="9" t="s">
        <v>158</v>
      </c>
      <c r="C181" s="10">
        <v>96782</v>
      </c>
      <c r="D181" s="10">
        <v>64318</v>
      </c>
      <c r="E181" s="10">
        <v>64318</v>
      </c>
    </row>
    <row r="182" spans="1:5" ht="15.75">
      <c r="A182" s="27"/>
      <c r="B182" s="9"/>
      <c r="C182" s="10"/>
      <c r="D182" s="10"/>
      <c r="E182" s="10"/>
    </row>
    <row r="183" spans="1:5" ht="15.75">
      <c r="A183" s="9" t="s">
        <v>159</v>
      </c>
      <c r="B183" s="9" t="s">
        <v>160</v>
      </c>
      <c r="C183" s="10">
        <v>3319</v>
      </c>
      <c r="D183" s="10">
        <v>3319</v>
      </c>
      <c r="E183" s="10">
        <v>3319</v>
      </c>
    </row>
    <row r="184" spans="1:5" ht="15.75">
      <c r="A184" s="9"/>
      <c r="B184" s="9"/>
      <c r="C184" s="10"/>
      <c r="D184" s="10"/>
      <c r="E184" s="10"/>
    </row>
    <row r="185" spans="1:5" ht="15.75">
      <c r="A185" s="9" t="s">
        <v>161</v>
      </c>
      <c r="B185" s="9" t="s">
        <v>162</v>
      </c>
      <c r="C185" s="10">
        <f>SUM(C186:C187)</f>
        <v>308906</v>
      </c>
      <c r="D185" s="10">
        <f>SUM(D186:D187)</f>
        <v>228906</v>
      </c>
      <c r="E185" s="10">
        <f>SUM(E186:E187)</f>
        <v>228906</v>
      </c>
    </row>
    <row r="186" spans="1:5" ht="12.75">
      <c r="A186" s="6">
        <v>600000</v>
      </c>
      <c r="B186" s="6" t="s">
        <v>163</v>
      </c>
      <c r="C186" s="11">
        <v>406</v>
      </c>
      <c r="D186" s="11">
        <v>406</v>
      </c>
      <c r="E186" s="11">
        <v>406</v>
      </c>
    </row>
    <row r="187" spans="1:5" ht="12.75">
      <c r="A187" s="6">
        <v>641001</v>
      </c>
      <c r="B187" s="6" t="s">
        <v>164</v>
      </c>
      <c r="C187" s="11">
        <v>308500</v>
      </c>
      <c r="D187" s="11">
        <v>228500</v>
      </c>
      <c r="E187" s="11">
        <v>228500</v>
      </c>
    </row>
    <row r="188" spans="1:2" ht="12.75">
      <c r="A188" s="6"/>
      <c r="B188" s="6"/>
    </row>
    <row r="189" spans="1:5" ht="15.75">
      <c r="A189" s="9" t="s">
        <v>165</v>
      </c>
      <c r="B189" s="9" t="s">
        <v>166</v>
      </c>
      <c r="C189" s="10">
        <f>SUM(C190:C194)</f>
        <v>624659</v>
      </c>
      <c r="D189" s="10">
        <f>SUM(D190:D194)</f>
        <v>599161</v>
      </c>
      <c r="E189" s="10">
        <f>SUM(E190:E194)</f>
        <v>599161</v>
      </c>
    </row>
    <row r="190" spans="1:5" ht="12.75">
      <c r="A190" s="25">
        <v>633006</v>
      </c>
      <c r="B190" s="25" t="s">
        <v>167</v>
      </c>
      <c r="C190" s="11">
        <v>663</v>
      </c>
      <c r="D190" s="11">
        <v>663</v>
      </c>
      <c r="E190" s="11">
        <v>663</v>
      </c>
    </row>
    <row r="191" spans="1:5" ht="12.75">
      <c r="A191" s="25">
        <v>641001</v>
      </c>
      <c r="B191" s="25" t="s">
        <v>168</v>
      </c>
      <c r="C191" s="11">
        <v>100000</v>
      </c>
      <c r="D191" s="11">
        <v>100000</v>
      </c>
      <c r="E191" s="11">
        <v>100000</v>
      </c>
    </row>
    <row r="192" spans="1:5" ht="12.75">
      <c r="A192" s="6">
        <v>641001</v>
      </c>
      <c r="B192" s="6" t="s">
        <v>169</v>
      </c>
      <c r="C192" s="11">
        <v>83000</v>
      </c>
      <c r="D192" s="11">
        <v>83000</v>
      </c>
      <c r="E192" s="11">
        <v>83000</v>
      </c>
    </row>
    <row r="193" spans="1:5" ht="12.75">
      <c r="A193" s="6">
        <v>641001</v>
      </c>
      <c r="B193" s="6" t="s">
        <v>170</v>
      </c>
      <c r="C193" s="11">
        <v>440000</v>
      </c>
      <c r="D193" s="11">
        <v>415000</v>
      </c>
      <c r="E193" s="11">
        <v>415000</v>
      </c>
    </row>
    <row r="194" spans="1:5" ht="12.75">
      <c r="A194" s="6">
        <v>642002</v>
      </c>
      <c r="B194" s="6" t="s">
        <v>171</v>
      </c>
      <c r="C194" s="11">
        <v>996</v>
      </c>
      <c r="D194" s="11">
        <v>498</v>
      </c>
      <c r="E194" s="11">
        <v>498</v>
      </c>
    </row>
    <row r="195" spans="1:2" ht="12.75">
      <c r="A195" s="6"/>
      <c r="B195" s="6"/>
    </row>
    <row r="196" spans="1:5" ht="15.75">
      <c r="A196" s="21" t="s">
        <v>172</v>
      </c>
      <c r="B196" s="21" t="s">
        <v>173</v>
      </c>
      <c r="C196" s="10">
        <f>C197</f>
        <v>1178</v>
      </c>
      <c r="D196" s="10">
        <f>D197</f>
        <v>1178</v>
      </c>
      <c r="E196" s="10">
        <f>E197</f>
        <v>1178</v>
      </c>
    </row>
    <row r="197" spans="1:5" ht="12.75">
      <c r="A197" s="6">
        <v>600000</v>
      </c>
      <c r="B197" s="6" t="s">
        <v>174</v>
      </c>
      <c r="C197" s="11">
        <v>1178</v>
      </c>
      <c r="D197" s="11">
        <v>1178</v>
      </c>
      <c r="E197" s="11">
        <v>1178</v>
      </c>
    </row>
    <row r="198" spans="1:2" ht="12.75">
      <c r="A198" s="6"/>
      <c r="B198" s="6"/>
    </row>
    <row r="199" spans="1:5" ht="15.75">
      <c r="A199" s="28" t="s">
        <v>175</v>
      </c>
      <c r="B199" s="21" t="s">
        <v>176</v>
      </c>
      <c r="C199" s="10">
        <f>SUM(C200:C203)</f>
        <v>70603</v>
      </c>
      <c r="D199" s="10">
        <f>SUM(D200:D203)</f>
        <v>70603</v>
      </c>
      <c r="E199" s="10">
        <f>SUM(E200:E203)</f>
        <v>70603</v>
      </c>
    </row>
    <row r="200" spans="1:5" ht="12.75">
      <c r="A200" s="6">
        <v>610000</v>
      </c>
      <c r="B200" s="6" t="s">
        <v>177</v>
      </c>
      <c r="C200" s="11">
        <v>8702</v>
      </c>
      <c r="D200" s="11">
        <v>8702</v>
      </c>
      <c r="E200" s="11">
        <v>8702</v>
      </c>
    </row>
    <row r="201" spans="1:5" ht="12.75">
      <c r="A201" s="6">
        <v>620000</v>
      </c>
      <c r="B201" s="6" t="s">
        <v>178</v>
      </c>
      <c r="C201" s="11">
        <v>3082</v>
      </c>
      <c r="D201" s="11">
        <v>3082</v>
      </c>
      <c r="E201" s="11">
        <v>3082</v>
      </c>
    </row>
    <row r="202" spans="1:5" ht="12.75">
      <c r="A202" s="6">
        <v>630000</v>
      </c>
      <c r="B202" s="6" t="s">
        <v>179</v>
      </c>
      <c r="C202" s="11">
        <v>730</v>
      </c>
      <c r="D202" s="11">
        <v>730</v>
      </c>
      <c r="E202" s="11">
        <v>730</v>
      </c>
    </row>
    <row r="203" spans="1:5" ht="12.75">
      <c r="A203" s="6">
        <v>633000</v>
      </c>
      <c r="B203" s="6" t="s">
        <v>180</v>
      </c>
      <c r="C203" s="11">
        <v>58089</v>
      </c>
      <c r="D203" s="11">
        <v>58089</v>
      </c>
      <c r="E203" s="11">
        <v>58089</v>
      </c>
    </row>
    <row r="205" spans="1:5" ht="15.75">
      <c r="A205" s="9" t="s">
        <v>181</v>
      </c>
      <c r="B205" s="9" t="s">
        <v>182</v>
      </c>
      <c r="C205" s="10">
        <f>SUM(C206:C210)</f>
        <v>116052</v>
      </c>
      <c r="D205" s="10">
        <f>SUM(D206:D210)</f>
        <v>116052</v>
      </c>
      <c r="E205" s="10">
        <f>SUM(E206:E210)</f>
        <v>116052</v>
      </c>
    </row>
    <row r="206" spans="1:5" ht="12.75">
      <c r="A206" s="25">
        <v>610000</v>
      </c>
      <c r="B206" s="25" t="s">
        <v>183</v>
      </c>
      <c r="C206" s="11">
        <v>3133</v>
      </c>
      <c r="D206" s="11">
        <v>3133</v>
      </c>
      <c r="E206" s="11">
        <v>3133</v>
      </c>
    </row>
    <row r="207" spans="1:5" ht="12.75">
      <c r="A207" s="25">
        <v>620000</v>
      </c>
      <c r="B207" s="25" t="s">
        <v>184</v>
      </c>
      <c r="C207" s="11">
        <v>899</v>
      </c>
      <c r="D207" s="11">
        <v>899</v>
      </c>
      <c r="E207" s="11">
        <v>899</v>
      </c>
    </row>
    <row r="208" spans="1:5" ht="12.75">
      <c r="A208" s="25">
        <v>630000</v>
      </c>
      <c r="B208" s="25" t="s">
        <v>185</v>
      </c>
      <c r="C208" s="11">
        <v>1520</v>
      </c>
      <c r="D208" s="11">
        <v>1520</v>
      </c>
      <c r="E208" s="11">
        <v>1520</v>
      </c>
    </row>
    <row r="209" spans="1:5" ht="12.75">
      <c r="A209" s="25">
        <v>637005</v>
      </c>
      <c r="B209" s="25" t="s">
        <v>186</v>
      </c>
      <c r="C209" s="11"/>
      <c r="D209" s="11">
        <v>0</v>
      </c>
      <c r="E209" s="11">
        <v>0</v>
      </c>
    </row>
    <row r="210" spans="1:5" ht="12.75">
      <c r="A210" s="25">
        <v>641001</v>
      </c>
      <c r="B210" s="25" t="s">
        <v>187</v>
      </c>
      <c r="C210" s="11">
        <v>110500</v>
      </c>
      <c r="D210" s="11">
        <v>110500</v>
      </c>
      <c r="E210" s="11">
        <v>110500</v>
      </c>
    </row>
    <row r="211" spans="1:2" ht="12.75">
      <c r="A211" s="6"/>
      <c r="B211" s="6"/>
    </row>
    <row r="212" spans="1:5" ht="15.75">
      <c r="A212" s="9" t="s">
        <v>188</v>
      </c>
      <c r="B212" s="9" t="s">
        <v>189</v>
      </c>
      <c r="C212" s="10">
        <f>SUM(C213:C215)</f>
        <v>87276</v>
      </c>
      <c r="D212" s="10">
        <f>SUM(D213:D215)</f>
        <v>81276</v>
      </c>
      <c r="E212" s="10">
        <f>SUM(E213:E215)</f>
        <v>81276</v>
      </c>
    </row>
    <row r="213" spans="1:5" ht="12.75">
      <c r="A213" s="6">
        <v>632001</v>
      </c>
      <c r="B213" s="6" t="s">
        <v>190</v>
      </c>
      <c r="C213" s="11">
        <v>53110</v>
      </c>
      <c r="D213" s="11">
        <v>53110</v>
      </c>
      <c r="E213" s="11">
        <v>53110</v>
      </c>
    </row>
    <row r="214" spans="1:5" ht="12.75">
      <c r="A214" s="6">
        <v>632002</v>
      </c>
      <c r="B214" s="6" t="s">
        <v>191</v>
      </c>
      <c r="C214" s="11">
        <v>166</v>
      </c>
      <c r="D214" s="11">
        <v>166</v>
      </c>
      <c r="E214" s="11">
        <v>166</v>
      </c>
    </row>
    <row r="215" spans="1:5" ht="12.75">
      <c r="A215" s="6">
        <v>641001</v>
      </c>
      <c r="B215" s="6" t="s">
        <v>192</v>
      </c>
      <c r="C215" s="11">
        <v>34000</v>
      </c>
      <c r="D215" s="11">
        <v>28000</v>
      </c>
      <c r="E215" s="11">
        <v>28000</v>
      </c>
    </row>
    <row r="216" spans="1:5" ht="12.75">
      <c r="A216" s="6"/>
      <c r="B216" s="6"/>
      <c r="C216" s="11"/>
      <c r="D216" s="11"/>
      <c r="E216" s="11"/>
    </row>
    <row r="217" spans="1:2" ht="12.75">
      <c r="A217" s="6"/>
      <c r="B217" s="6"/>
    </row>
    <row r="218" spans="1:5" ht="15.75">
      <c r="A218" s="9" t="s">
        <v>193</v>
      </c>
      <c r="B218" s="9" t="s">
        <v>194</v>
      </c>
      <c r="C218" s="10">
        <f>SUM(C219:C220)</f>
        <v>410</v>
      </c>
      <c r="D218" s="10">
        <f>SUM(D219:D220)</f>
        <v>410</v>
      </c>
      <c r="E218" s="10">
        <f>SUM(E219:E220)</f>
        <v>410</v>
      </c>
    </row>
    <row r="219" spans="1:5" ht="12.75">
      <c r="A219" s="6">
        <v>632001</v>
      </c>
      <c r="B219" s="6" t="s">
        <v>195</v>
      </c>
      <c r="C219" s="11">
        <v>180</v>
      </c>
      <c r="D219" s="11">
        <v>180</v>
      </c>
      <c r="E219" s="11">
        <v>180</v>
      </c>
    </row>
    <row r="220" spans="1:5" ht="12.75">
      <c r="A220" s="6">
        <v>632002</v>
      </c>
      <c r="B220" s="6" t="s">
        <v>196</v>
      </c>
      <c r="C220" s="11">
        <v>230</v>
      </c>
      <c r="D220" s="11">
        <v>230</v>
      </c>
      <c r="E220" s="11">
        <v>230</v>
      </c>
    </row>
    <row r="221" spans="1:2" ht="12.75">
      <c r="A221" s="6"/>
      <c r="B221" s="6"/>
    </row>
    <row r="222" spans="1:5" ht="15.75">
      <c r="A222" s="9" t="s">
        <v>197</v>
      </c>
      <c r="B222" s="9" t="s">
        <v>198</v>
      </c>
      <c r="C222" s="10">
        <f>C223</f>
        <v>91529</v>
      </c>
      <c r="D222" s="10">
        <f>D223</f>
        <v>54347</v>
      </c>
      <c r="E222" s="10">
        <f>E223</f>
        <v>54347</v>
      </c>
    </row>
    <row r="223" spans="1:5" ht="12.75">
      <c r="A223" s="6">
        <v>642001</v>
      </c>
      <c r="B223" s="6" t="s">
        <v>199</v>
      </c>
      <c r="C223" s="11">
        <v>91529</v>
      </c>
      <c r="D223" s="11">
        <v>54347</v>
      </c>
      <c r="E223" s="11">
        <v>54347</v>
      </c>
    </row>
    <row r="224" spans="1:5" ht="12.75">
      <c r="A224" s="6"/>
      <c r="B224" s="6"/>
      <c r="C224" s="11"/>
      <c r="D224" s="11"/>
      <c r="E224" s="11"/>
    </row>
    <row r="225" spans="1:5" ht="15.75">
      <c r="A225" s="9" t="s">
        <v>200</v>
      </c>
      <c r="B225" s="9" t="s">
        <v>201</v>
      </c>
      <c r="C225" s="10">
        <f>SUM(C226:C228)</f>
        <v>129331</v>
      </c>
      <c r="D225" s="10">
        <f>SUM(D226:D228)</f>
        <v>126851</v>
      </c>
      <c r="E225" s="10">
        <f>SUM(E226:E228)</f>
        <v>130351</v>
      </c>
    </row>
    <row r="226" spans="1:5" ht="12.75">
      <c r="A226" s="6">
        <v>641001</v>
      </c>
      <c r="B226" s="6" t="s">
        <v>202</v>
      </c>
      <c r="C226" s="11">
        <v>36000</v>
      </c>
      <c r="D226" s="11">
        <v>36000</v>
      </c>
      <c r="E226" s="11">
        <v>39500</v>
      </c>
    </row>
    <row r="227" spans="1:5" ht="12.75">
      <c r="A227" s="6">
        <v>641001</v>
      </c>
      <c r="B227" s="6" t="s">
        <v>203</v>
      </c>
      <c r="C227" s="11">
        <v>93000</v>
      </c>
      <c r="D227" s="11">
        <v>90520</v>
      </c>
      <c r="E227" s="11">
        <v>90520</v>
      </c>
    </row>
    <row r="228" spans="1:5" ht="12.75">
      <c r="A228" s="6">
        <v>635006</v>
      </c>
      <c r="B228" s="6" t="s">
        <v>204</v>
      </c>
      <c r="C228" s="11">
        <v>331</v>
      </c>
      <c r="D228" s="11">
        <v>331</v>
      </c>
      <c r="E228" s="11">
        <v>331</v>
      </c>
    </row>
    <row r="229" spans="1:2" ht="12.75">
      <c r="A229" s="6"/>
      <c r="B229" s="6"/>
    </row>
    <row r="230" spans="1:5" ht="15.75">
      <c r="A230" s="9" t="s">
        <v>205</v>
      </c>
      <c r="B230" s="9" t="s">
        <v>206</v>
      </c>
      <c r="C230" s="10">
        <f>C231</f>
        <v>5000</v>
      </c>
      <c r="D230" s="10">
        <f>D231</f>
        <v>5000</v>
      </c>
      <c r="E230" s="10">
        <f>E231</f>
        <v>5000</v>
      </c>
    </row>
    <row r="231" spans="1:5" ht="12.75">
      <c r="A231" s="6">
        <v>641001</v>
      </c>
      <c r="B231" s="6" t="s">
        <v>207</v>
      </c>
      <c r="C231" s="11">
        <v>5000</v>
      </c>
      <c r="D231" s="11">
        <v>5000</v>
      </c>
      <c r="E231" s="11">
        <v>5000</v>
      </c>
    </row>
    <row r="232" spans="1:2" ht="12.75">
      <c r="A232" s="6"/>
      <c r="B232" s="6"/>
    </row>
    <row r="233" spans="1:5" ht="15.75">
      <c r="A233" s="9" t="s">
        <v>208</v>
      </c>
      <c r="B233" s="9" t="s">
        <v>209</v>
      </c>
      <c r="C233" s="10">
        <f>SUM(C234:C240)</f>
        <v>20749</v>
      </c>
      <c r="D233" s="10">
        <f>SUM(D234:D240)</f>
        <v>17228</v>
      </c>
      <c r="E233" s="10">
        <f>SUM(E234:E240)</f>
        <v>17228</v>
      </c>
    </row>
    <row r="234" spans="1:5" ht="12.75">
      <c r="A234" s="13" t="s">
        <v>210</v>
      </c>
      <c r="B234" s="6" t="s">
        <v>211</v>
      </c>
      <c r="C234" s="11">
        <v>2125</v>
      </c>
      <c r="D234" s="11">
        <v>2125</v>
      </c>
      <c r="E234" s="11">
        <v>2125</v>
      </c>
    </row>
    <row r="235" spans="1:5" ht="12.75">
      <c r="A235" s="13" t="s">
        <v>212</v>
      </c>
      <c r="B235" s="6" t="s">
        <v>213</v>
      </c>
      <c r="C235" s="11">
        <v>16400</v>
      </c>
      <c r="D235" s="11">
        <v>12879</v>
      </c>
      <c r="E235" s="11">
        <v>12879</v>
      </c>
    </row>
    <row r="236" spans="1:5" ht="12.75">
      <c r="A236" s="6">
        <v>642006</v>
      </c>
      <c r="B236" s="6" t="s">
        <v>214</v>
      </c>
      <c r="C236" s="11">
        <v>1009</v>
      </c>
      <c r="D236" s="11">
        <v>1009</v>
      </c>
      <c r="E236" s="11">
        <v>1009</v>
      </c>
    </row>
    <row r="237" spans="1:5" ht="12.75">
      <c r="A237" s="6"/>
      <c r="B237" s="6" t="s">
        <v>215</v>
      </c>
      <c r="C237" s="11">
        <v>266</v>
      </c>
      <c r="D237" s="11">
        <v>266</v>
      </c>
      <c r="E237" s="11">
        <v>266</v>
      </c>
    </row>
    <row r="238" spans="1:5" ht="12.75">
      <c r="A238" s="6"/>
      <c r="B238" s="6" t="s">
        <v>216</v>
      </c>
      <c r="C238" s="11">
        <v>344</v>
      </c>
      <c r="D238" s="11">
        <v>344</v>
      </c>
      <c r="E238" s="11">
        <v>344</v>
      </c>
    </row>
    <row r="239" spans="1:5" ht="12.75">
      <c r="A239" s="6"/>
      <c r="B239" s="6" t="s">
        <v>217</v>
      </c>
      <c r="C239" s="11">
        <v>405</v>
      </c>
      <c r="D239" s="11">
        <v>405</v>
      </c>
      <c r="E239" s="11">
        <v>405</v>
      </c>
    </row>
    <row r="240" spans="1:5" ht="12.75">
      <c r="A240" s="6"/>
      <c r="B240" s="6" t="s">
        <v>218</v>
      </c>
      <c r="C240" s="11">
        <v>200</v>
      </c>
      <c r="D240" s="11">
        <v>200</v>
      </c>
      <c r="E240" s="11">
        <v>200</v>
      </c>
    </row>
    <row r="241" spans="1:2" ht="12.75">
      <c r="A241" s="6"/>
      <c r="B241" s="6"/>
    </row>
    <row r="242" spans="1:5" ht="15.75">
      <c r="A242" s="29" t="s">
        <v>219</v>
      </c>
      <c r="B242" s="9" t="s">
        <v>220</v>
      </c>
      <c r="C242" s="10">
        <f>SUM(C243:C245)</f>
        <v>18556</v>
      </c>
      <c r="D242" s="10">
        <f>SUM(D243:D245)</f>
        <v>18556</v>
      </c>
      <c r="E242" s="10">
        <f>SUM(E243:E245)</f>
        <v>18556</v>
      </c>
    </row>
    <row r="243" spans="1:5" ht="12.75">
      <c r="A243" s="30">
        <v>610000</v>
      </c>
      <c r="B243" s="6" t="s">
        <v>221</v>
      </c>
      <c r="C243" s="11">
        <v>12426</v>
      </c>
      <c r="D243" s="11">
        <v>12426</v>
      </c>
      <c r="E243" s="11">
        <v>12426</v>
      </c>
    </row>
    <row r="244" spans="1:5" ht="12.75">
      <c r="A244" s="30">
        <v>620000</v>
      </c>
      <c r="B244" s="6" t="s">
        <v>87</v>
      </c>
      <c r="C244" s="11">
        <v>4470</v>
      </c>
      <c r="D244" s="11">
        <v>4470</v>
      </c>
      <c r="E244" s="11">
        <v>4470</v>
      </c>
    </row>
    <row r="245" spans="1:5" ht="12.75">
      <c r="A245" s="30">
        <v>633000</v>
      </c>
      <c r="B245" s="6" t="s">
        <v>179</v>
      </c>
      <c r="C245" s="11">
        <v>1660</v>
      </c>
      <c r="D245" s="11">
        <v>1660</v>
      </c>
      <c r="E245" s="11">
        <v>1660</v>
      </c>
    </row>
    <row r="247" spans="1:5" ht="15.75">
      <c r="A247" s="9" t="s">
        <v>222</v>
      </c>
      <c r="B247" s="9" t="s">
        <v>223</v>
      </c>
      <c r="C247" s="10">
        <f>SUM(C248:C252)</f>
        <v>515215</v>
      </c>
      <c r="D247" s="10">
        <f>SUM(D248:D252)</f>
        <v>449852</v>
      </c>
      <c r="E247" s="10">
        <f>SUM(E248:E252)</f>
        <v>449852</v>
      </c>
    </row>
    <row r="248" spans="1:5" ht="12.75">
      <c r="A248" s="6">
        <v>610000</v>
      </c>
      <c r="B248" s="6" t="s">
        <v>86</v>
      </c>
      <c r="C248" s="11">
        <v>271519</v>
      </c>
      <c r="D248" s="11">
        <v>236222</v>
      </c>
      <c r="E248" s="11">
        <v>236222</v>
      </c>
    </row>
    <row r="249" spans="1:5" ht="12.75">
      <c r="A249" s="6">
        <v>620000</v>
      </c>
      <c r="B249" s="6" t="s">
        <v>87</v>
      </c>
      <c r="C249" s="11">
        <v>94763</v>
      </c>
      <c r="D249" s="11">
        <v>82444</v>
      </c>
      <c r="E249" s="11">
        <v>82444</v>
      </c>
    </row>
    <row r="250" spans="1:5" ht="12.75">
      <c r="A250" s="6">
        <v>630000</v>
      </c>
      <c r="B250" s="6" t="s">
        <v>179</v>
      </c>
      <c r="C250" s="11">
        <v>136517</v>
      </c>
      <c r="D250" s="11">
        <v>118770</v>
      </c>
      <c r="E250" s="11">
        <v>118770</v>
      </c>
    </row>
    <row r="251" spans="1:5" ht="12.75">
      <c r="A251" s="6"/>
      <c r="B251" s="6" t="s">
        <v>224</v>
      </c>
      <c r="C251" s="11">
        <v>60</v>
      </c>
      <c r="D251" s="11">
        <v>60</v>
      </c>
      <c r="E251" s="11">
        <v>60</v>
      </c>
    </row>
    <row r="252" spans="1:5" ht="12.75">
      <c r="A252" s="6"/>
      <c r="B252" s="6" t="s">
        <v>225</v>
      </c>
      <c r="C252" s="11">
        <v>12356</v>
      </c>
      <c r="D252" s="11">
        <v>12356</v>
      </c>
      <c r="E252" s="11">
        <v>12356</v>
      </c>
    </row>
    <row r="253" spans="1:2" ht="12.75">
      <c r="A253" s="6"/>
      <c r="B253" s="6"/>
    </row>
    <row r="254" spans="1:5" ht="15.75">
      <c r="A254" s="9" t="s">
        <v>226</v>
      </c>
      <c r="B254" s="9" t="s">
        <v>227</v>
      </c>
      <c r="C254" s="10">
        <f>SUM(C255:C276)</f>
        <v>1252139</v>
      </c>
      <c r="D254" s="10">
        <f>SUM(D255:D276)</f>
        <v>1208958</v>
      </c>
      <c r="E254" s="10">
        <f>SUM(E255:E276)</f>
        <v>1208958</v>
      </c>
    </row>
    <row r="255" spans="1:5" ht="12.75">
      <c r="A255" s="6">
        <v>600000</v>
      </c>
      <c r="B255" s="6" t="s">
        <v>228</v>
      </c>
      <c r="C255" s="11">
        <v>490000</v>
      </c>
      <c r="D255" s="11">
        <v>490000</v>
      </c>
      <c r="E255" s="11">
        <v>490000</v>
      </c>
    </row>
    <row r="256" spans="1:5" ht="12.75">
      <c r="A256" s="6"/>
      <c r="B256" s="6" t="s">
        <v>229</v>
      </c>
      <c r="C256" s="11">
        <v>3268</v>
      </c>
      <c r="D256" s="11">
        <v>3268</v>
      </c>
      <c r="E256" s="11">
        <v>3268</v>
      </c>
    </row>
    <row r="257" spans="1:5" ht="12.75">
      <c r="A257" s="6"/>
      <c r="B257" s="6" t="s">
        <v>230</v>
      </c>
      <c r="C257" s="11">
        <v>17572</v>
      </c>
      <c r="D257" s="11">
        <v>15992</v>
      </c>
      <c r="E257" s="11">
        <v>15992</v>
      </c>
    </row>
    <row r="258" spans="1:5" ht="12.75">
      <c r="A258" s="6"/>
      <c r="B258" s="6" t="s">
        <v>231</v>
      </c>
      <c r="C258" s="11">
        <v>333</v>
      </c>
      <c r="D258" s="11">
        <v>333</v>
      </c>
      <c r="E258" s="11">
        <v>333</v>
      </c>
    </row>
    <row r="259" spans="1:5" ht="12.75">
      <c r="A259" s="6"/>
      <c r="B259" s="6" t="s">
        <v>232</v>
      </c>
      <c r="C259" s="11">
        <v>597</v>
      </c>
      <c r="D259" s="11">
        <v>597</v>
      </c>
      <c r="E259" s="11">
        <v>597</v>
      </c>
    </row>
    <row r="260" spans="1:5" ht="12.75">
      <c r="A260" s="6"/>
      <c r="B260" s="6" t="s">
        <v>233</v>
      </c>
      <c r="C260" s="11">
        <v>6053</v>
      </c>
      <c r="D260" s="11">
        <v>6053</v>
      </c>
      <c r="E260" s="11">
        <v>6053</v>
      </c>
    </row>
    <row r="261" spans="1:5" ht="12.75">
      <c r="A261" s="6"/>
      <c r="B261" s="6" t="s">
        <v>234</v>
      </c>
      <c r="C261" s="11">
        <v>10752</v>
      </c>
      <c r="D261" s="11">
        <v>10752</v>
      </c>
      <c r="E261" s="11">
        <v>10752</v>
      </c>
    </row>
    <row r="262" spans="1:5" ht="12.75">
      <c r="A262" s="6"/>
      <c r="B262" s="6" t="s">
        <v>235</v>
      </c>
      <c r="C262" s="11">
        <v>108242</v>
      </c>
      <c r="D262" s="11">
        <v>86990</v>
      </c>
      <c r="E262" s="11">
        <v>86990</v>
      </c>
    </row>
    <row r="263" spans="1:5" ht="12.75">
      <c r="A263" s="6"/>
      <c r="B263" s="6" t="s">
        <v>236</v>
      </c>
      <c r="C263" s="11">
        <v>1590</v>
      </c>
      <c r="D263" s="11">
        <v>1590</v>
      </c>
      <c r="E263" s="11">
        <v>1590</v>
      </c>
    </row>
    <row r="264" spans="1:5" ht="12.75">
      <c r="A264" s="6"/>
      <c r="B264" s="6" t="s">
        <v>237</v>
      </c>
      <c r="C264" s="11">
        <v>996</v>
      </c>
      <c r="D264" s="11">
        <v>996</v>
      </c>
      <c r="E264" s="11">
        <v>996</v>
      </c>
    </row>
    <row r="265" spans="1:5" ht="12.75">
      <c r="A265" s="6"/>
      <c r="B265" s="6" t="s">
        <v>238</v>
      </c>
      <c r="C265" s="11">
        <v>3519</v>
      </c>
      <c r="D265" s="11">
        <v>3519</v>
      </c>
      <c r="E265" s="11">
        <v>3519</v>
      </c>
    </row>
    <row r="266" spans="1:5" ht="12.75">
      <c r="A266" s="6">
        <v>600000</v>
      </c>
      <c r="B266" s="6" t="s">
        <v>239</v>
      </c>
      <c r="C266" s="11">
        <v>484843</v>
      </c>
      <c r="D266" s="11">
        <v>484843</v>
      </c>
      <c r="E266" s="11">
        <v>484843</v>
      </c>
    </row>
    <row r="267" spans="1:5" ht="12.75">
      <c r="A267" s="6"/>
      <c r="B267" s="6" t="s">
        <v>229</v>
      </c>
      <c r="C267" s="11">
        <v>2000</v>
      </c>
      <c r="D267" s="11">
        <v>2000</v>
      </c>
      <c r="E267" s="11">
        <v>2000</v>
      </c>
    </row>
    <row r="268" spans="1:5" ht="12.75">
      <c r="A268" s="6"/>
      <c r="B268" s="6" t="s">
        <v>230</v>
      </c>
      <c r="C268" s="11">
        <v>21000</v>
      </c>
      <c r="D268" s="11">
        <v>21000</v>
      </c>
      <c r="E268" s="11">
        <v>21000</v>
      </c>
    </row>
    <row r="269" spans="1:5" ht="12.75">
      <c r="A269" s="6"/>
      <c r="B269" s="6" t="s">
        <v>232</v>
      </c>
      <c r="C269" s="11">
        <v>200</v>
      </c>
      <c r="D269" s="11">
        <v>200</v>
      </c>
      <c r="E269" s="11">
        <v>200</v>
      </c>
    </row>
    <row r="270" spans="1:5" ht="12.75">
      <c r="A270" s="6"/>
      <c r="B270" s="6" t="s">
        <v>57</v>
      </c>
      <c r="C270" s="11">
        <v>133</v>
      </c>
      <c r="D270" s="11">
        <v>133</v>
      </c>
      <c r="E270" s="11">
        <v>133</v>
      </c>
    </row>
    <row r="271" spans="1:5" ht="12.75">
      <c r="A271" s="6"/>
      <c r="B271" s="6" t="s">
        <v>234</v>
      </c>
      <c r="C271" s="11">
        <v>8420</v>
      </c>
      <c r="D271" s="11">
        <v>8420</v>
      </c>
      <c r="E271" s="11">
        <v>8420</v>
      </c>
    </row>
    <row r="272" spans="1:5" ht="12.75">
      <c r="A272" s="6"/>
      <c r="B272" s="6" t="s">
        <v>240</v>
      </c>
      <c r="C272" s="11">
        <v>83270</v>
      </c>
      <c r="D272" s="11">
        <v>61018</v>
      </c>
      <c r="E272" s="11">
        <v>61018</v>
      </c>
    </row>
    <row r="273" spans="1:5" ht="12.75">
      <c r="A273" s="6"/>
      <c r="B273" s="6" t="s">
        <v>236</v>
      </c>
      <c r="C273" s="11">
        <v>1240</v>
      </c>
      <c r="D273" s="11">
        <v>1240</v>
      </c>
      <c r="E273" s="11">
        <v>1240</v>
      </c>
    </row>
    <row r="274" spans="1:5" ht="12.75">
      <c r="A274" s="6"/>
      <c r="B274" s="6" t="s">
        <v>231</v>
      </c>
      <c r="C274" s="11">
        <v>333</v>
      </c>
      <c r="D274" s="11">
        <v>333</v>
      </c>
      <c r="E274" s="11">
        <v>333</v>
      </c>
    </row>
    <row r="275" spans="1:5" ht="12.75">
      <c r="A275" s="6">
        <v>642004</v>
      </c>
      <c r="B275" s="6" t="s">
        <v>241</v>
      </c>
      <c r="C275" s="11">
        <v>7448</v>
      </c>
      <c r="D275" s="11">
        <v>9581</v>
      </c>
      <c r="E275" s="11">
        <v>9581</v>
      </c>
    </row>
    <row r="276" spans="1:5" ht="12.75">
      <c r="A276" s="6">
        <v>647011</v>
      </c>
      <c r="B276" s="6" t="s">
        <v>242</v>
      </c>
      <c r="C276" s="11">
        <v>330</v>
      </c>
      <c r="D276" s="11">
        <v>100</v>
      </c>
      <c r="E276" s="11">
        <v>100</v>
      </c>
    </row>
    <row r="277" spans="1:5" ht="12.75">
      <c r="A277" s="6"/>
      <c r="B277" s="6"/>
      <c r="C277" s="11"/>
      <c r="D277" s="11"/>
      <c r="E277" s="11"/>
    </row>
    <row r="278" spans="1:5" ht="15.75">
      <c r="A278" s="31" t="s">
        <v>243</v>
      </c>
      <c r="B278" s="21" t="s">
        <v>244</v>
      </c>
      <c r="C278" s="10">
        <f>SUM(C279:C280)</f>
        <v>571616</v>
      </c>
      <c r="D278" s="10">
        <f>SUM(D279:D280)</f>
        <v>550674</v>
      </c>
      <c r="E278" s="10">
        <f>SUM(E279:E280)</f>
        <v>550674</v>
      </c>
    </row>
    <row r="279" spans="1:5" ht="12.75">
      <c r="A279" s="6">
        <v>600000</v>
      </c>
      <c r="B279" s="6" t="s">
        <v>245</v>
      </c>
      <c r="C279" s="11">
        <v>360800</v>
      </c>
      <c r="D279" s="11">
        <v>360800</v>
      </c>
      <c r="E279" s="11">
        <v>360800</v>
      </c>
    </row>
    <row r="280" spans="1:5" ht="12.75">
      <c r="A280" s="6">
        <v>642005</v>
      </c>
      <c r="B280" s="6" t="s">
        <v>246</v>
      </c>
      <c r="C280" s="11">
        <v>210816</v>
      </c>
      <c r="D280" s="11">
        <v>189874</v>
      </c>
      <c r="E280" s="11">
        <v>189874</v>
      </c>
    </row>
    <row r="281" spans="1:2" ht="12.75">
      <c r="A281" s="6"/>
      <c r="B281" s="6"/>
    </row>
    <row r="282" spans="1:5" ht="15.75">
      <c r="A282" s="31" t="s">
        <v>247</v>
      </c>
      <c r="B282" s="21" t="s">
        <v>248</v>
      </c>
      <c r="C282" s="10">
        <f>SUM(C283:C285)</f>
        <v>213150</v>
      </c>
      <c r="D282" s="10">
        <f>SUM(D283:D285)</f>
        <v>213150</v>
      </c>
      <c r="E282" s="10">
        <f>SUM(E283:E285)</f>
        <v>213150</v>
      </c>
    </row>
    <row r="283" spans="1:5" ht="12.75">
      <c r="A283" s="6">
        <v>600000</v>
      </c>
      <c r="B283" s="6" t="s">
        <v>249</v>
      </c>
      <c r="C283" s="11">
        <v>209000</v>
      </c>
      <c r="D283" s="11">
        <v>209000</v>
      </c>
      <c r="E283" s="11">
        <v>209000</v>
      </c>
    </row>
    <row r="284" spans="1:5" ht="12.75">
      <c r="A284" s="6"/>
      <c r="B284" s="6" t="s">
        <v>250</v>
      </c>
      <c r="C284" s="11">
        <v>650</v>
      </c>
      <c r="D284" s="11">
        <v>650</v>
      </c>
      <c r="E284" s="11">
        <v>650</v>
      </c>
    </row>
    <row r="285" spans="1:5" ht="12.75">
      <c r="A285" s="6"/>
      <c r="B285" s="6" t="s">
        <v>234</v>
      </c>
      <c r="C285" s="11">
        <v>3500</v>
      </c>
      <c r="D285" s="11">
        <v>3500</v>
      </c>
      <c r="E285" s="11">
        <v>3500</v>
      </c>
    </row>
    <row r="286" spans="1:5" ht="12.75">
      <c r="A286" s="6"/>
      <c r="B286" s="6"/>
      <c r="C286" s="11"/>
      <c r="D286" s="11"/>
      <c r="E286" s="11"/>
    </row>
    <row r="287" spans="1:5" ht="15.75">
      <c r="A287" s="9" t="s">
        <v>251</v>
      </c>
      <c r="B287" s="9" t="s">
        <v>252</v>
      </c>
      <c r="C287" s="10" t="e">
        <f>C288+C292+#REF!+C298</f>
        <v>#REF!</v>
      </c>
      <c r="D287" s="10">
        <f>D288+D292+D295+D298</f>
        <v>86489</v>
      </c>
      <c r="E287" s="10">
        <f>E288+E292+E295+E298</f>
        <v>86489</v>
      </c>
    </row>
    <row r="288" spans="1:5" ht="12.75">
      <c r="A288" s="32" t="s">
        <v>253</v>
      </c>
      <c r="B288" s="33" t="s">
        <v>254</v>
      </c>
      <c r="C288" s="34">
        <f>SUM(C289:C291)</f>
        <v>73000</v>
      </c>
      <c r="D288" s="34">
        <f>SUM(D289:D291)</f>
        <v>73000</v>
      </c>
      <c r="E288" s="34">
        <f>SUM(E289:E291)</f>
        <v>73000</v>
      </c>
    </row>
    <row r="289" spans="1:5" ht="12.75">
      <c r="A289" s="13">
        <v>610000</v>
      </c>
      <c r="B289" s="6" t="s">
        <v>255</v>
      </c>
      <c r="C289" s="11">
        <v>48243</v>
      </c>
      <c r="D289" s="11">
        <v>48243</v>
      </c>
      <c r="E289" s="11">
        <v>48243</v>
      </c>
    </row>
    <row r="290" spans="1:5" ht="12.75">
      <c r="A290" s="13">
        <v>620000</v>
      </c>
      <c r="B290" s="6" t="s">
        <v>87</v>
      </c>
      <c r="C290" s="11">
        <v>16897</v>
      </c>
      <c r="D290" s="11">
        <v>16897</v>
      </c>
      <c r="E290" s="11">
        <v>16897</v>
      </c>
    </row>
    <row r="291" spans="1:5" ht="12.75">
      <c r="A291" s="13">
        <v>630000</v>
      </c>
      <c r="B291" s="6" t="s">
        <v>179</v>
      </c>
      <c r="C291" s="11">
        <v>7860</v>
      </c>
      <c r="D291" s="11">
        <v>7860</v>
      </c>
      <c r="E291" s="11">
        <v>7860</v>
      </c>
    </row>
    <row r="292" spans="1:5" ht="12.75">
      <c r="A292" s="35" t="s">
        <v>256</v>
      </c>
      <c r="B292" s="36" t="s">
        <v>257</v>
      </c>
      <c r="C292" s="34">
        <f>SUM(C293:C294)</f>
        <v>2988</v>
      </c>
      <c r="D292" s="34">
        <f>SUM(D293:D294)</f>
        <v>2988</v>
      </c>
      <c r="E292" s="34">
        <f>SUM(E293:E294)</f>
        <v>2988</v>
      </c>
    </row>
    <row r="293" spans="1:5" ht="12.75">
      <c r="A293" s="37">
        <v>637013</v>
      </c>
      <c r="B293" s="25" t="s">
        <v>258</v>
      </c>
      <c r="C293" s="11">
        <v>1328</v>
      </c>
      <c r="D293" s="11">
        <v>1328</v>
      </c>
      <c r="E293" s="11">
        <v>1328</v>
      </c>
    </row>
    <row r="294" spans="1:5" ht="12.75">
      <c r="A294" s="37">
        <v>642026</v>
      </c>
      <c r="B294" s="25" t="s">
        <v>259</v>
      </c>
      <c r="C294" s="11">
        <v>1660</v>
      </c>
      <c r="D294" s="11">
        <v>1660</v>
      </c>
      <c r="E294" s="11">
        <v>1660</v>
      </c>
    </row>
    <row r="295" spans="1:5" ht="12.75">
      <c r="A295" s="38" t="s">
        <v>260</v>
      </c>
      <c r="B295" s="36" t="s">
        <v>261</v>
      </c>
      <c r="C295" s="11"/>
      <c r="D295" s="34">
        <f>D296+D297</f>
        <v>2453</v>
      </c>
      <c r="E295" s="34">
        <f>E296+E297</f>
        <v>2453</v>
      </c>
    </row>
    <row r="296" spans="1:5" ht="12.75">
      <c r="A296" s="37">
        <v>642001</v>
      </c>
      <c r="B296" s="25" t="s">
        <v>262</v>
      </c>
      <c r="C296" s="11"/>
      <c r="D296" s="11">
        <v>2453</v>
      </c>
      <c r="E296" s="11">
        <v>2453</v>
      </c>
    </row>
    <row r="297" spans="1:5" ht="12.75">
      <c r="A297" s="37">
        <v>642007</v>
      </c>
      <c r="B297" s="25" t="s">
        <v>263</v>
      </c>
      <c r="C297" s="11"/>
      <c r="D297" s="11">
        <v>0</v>
      </c>
      <c r="E297" s="11">
        <v>0</v>
      </c>
    </row>
    <row r="298" spans="1:5" ht="12.75">
      <c r="A298" s="33" t="s">
        <v>264</v>
      </c>
      <c r="B298" s="33" t="s">
        <v>265</v>
      </c>
      <c r="C298" s="34">
        <f>SUM(C299:C303)</f>
        <v>8048</v>
      </c>
      <c r="D298" s="34">
        <f>SUM(D299:D303)</f>
        <v>8048</v>
      </c>
      <c r="E298" s="34">
        <f>SUM(E299:E303)</f>
        <v>8048</v>
      </c>
    </row>
    <row r="299" spans="1:5" ht="12.75">
      <c r="A299" s="6">
        <v>633009</v>
      </c>
      <c r="B299" s="6" t="s">
        <v>266</v>
      </c>
      <c r="C299" s="12">
        <v>166</v>
      </c>
      <c r="D299" s="12">
        <v>166</v>
      </c>
      <c r="E299" s="12">
        <v>166</v>
      </c>
    </row>
    <row r="300" spans="1:5" ht="12.75">
      <c r="A300" s="6">
        <v>637005</v>
      </c>
      <c r="B300" s="6" t="s">
        <v>267</v>
      </c>
      <c r="C300" s="11">
        <v>1100</v>
      </c>
      <c r="D300" s="11">
        <v>1100</v>
      </c>
      <c r="E300" s="11">
        <v>1100</v>
      </c>
    </row>
    <row r="301" spans="1:5" ht="12.75">
      <c r="A301" s="6">
        <v>637005</v>
      </c>
      <c r="B301" s="6" t="s">
        <v>268</v>
      </c>
      <c r="C301" s="11"/>
      <c r="D301" s="11">
        <v>0</v>
      </c>
      <c r="E301" s="11">
        <v>0</v>
      </c>
    </row>
    <row r="302" spans="1:5" ht="12.75">
      <c r="A302" s="6">
        <v>637014</v>
      </c>
      <c r="B302" s="6" t="s">
        <v>269</v>
      </c>
      <c r="C302" s="11">
        <v>6063</v>
      </c>
      <c r="D302" s="11">
        <v>6063</v>
      </c>
      <c r="E302" s="11">
        <v>6063</v>
      </c>
    </row>
    <row r="303" spans="1:5" ht="12.75">
      <c r="A303" s="6">
        <v>642026</v>
      </c>
      <c r="B303" s="6" t="s">
        <v>270</v>
      </c>
      <c r="C303" s="11">
        <v>719</v>
      </c>
      <c r="D303" s="11">
        <v>719</v>
      </c>
      <c r="E303" s="11">
        <v>719</v>
      </c>
    </row>
    <row r="305" spans="1:5" ht="15.75">
      <c r="A305" s="9"/>
      <c r="B305" s="9" t="s">
        <v>271</v>
      </c>
      <c r="C305" s="10" t="e">
        <f>C103+C153+C158+C165+C170+C174+C181+C183+C185+C189+C196+C199+C205+C212+C218+C222+C225+C230+C233+C242+C247+C254+C278+C282+C287</f>
        <v>#REF!</v>
      </c>
      <c r="D305" s="10">
        <f>D103+D153+D158+D165+D170+D174+D181+D183+D185+D189+D196+D199+D205+D212+D218+D222+D225+D230+D233+D242+D247+D254+D278+D282+D287</f>
        <v>4534106</v>
      </c>
      <c r="E305" s="10">
        <f>E103+E153+E158+E165+E170+E174+E181+E183+E185+E189+E196+E199+E205+E212+E218+E222+E225+E230+E233+E242+E247+E254+E278+E282+E287</f>
        <v>4537606</v>
      </c>
    </row>
    <row r="306" spans="1:5" ht="15.75">
      <c r="A306" s="9"/>
      <c r="B306" s="9"/>
      <c r="C306" s="10"/>
      <c r="D306" s="10"/>
      <c r="E306" s="10"/>
    </row>
    <row r="307" spans="1:2" ht="18">
      <c r="A307" s="5" t="s">
        <v>272</v>
      </c>
      <c r="B307" s="9"/>
    </row>
    <row r="308" spans="1:5" ht="12.75">
      <c r="A308" s="33"/>
      <c r="B308" s="33"/>
      <c r="C308" s="39"/>
      <c r="D308" s="39"/>
      <c r="E308" s="39"/>
    </row>
    <row r="309" spans="1:5" ht="15.75">
      <c r="A309" s="21" t="s">
        <v>84</v>
      </c>
      <c r="B309" s="9" t="s">
        <v>273</v>
      </c>
      <c r="C309" s="10">
        <f>SUM(C310:C310)</f>
        <v>16597</v>
      </c>
      <c r="D309" s="10">
        <f>SUM(D310:D310)</f>
        <v>16597</v>
      </c>
      <c r="E309" s="10">
        <f>SUM(E310:E310)</f>
        <v>16597</v>
      </c>
    </row>
    <row r="310" spans="1:5" ht="12.75">
      <c r="A310" s="6">
        <v>711001</v>
      </c>
      <c r="B310" s="6" t="s">
        <v>274</v>
      </c>
      <c r="C310" s="11">
        <v>16597</v>
      </c>
      <c r="D310" s="11">
        <v>16597</v>
      </c>
      <c r="E310" s="11">
        <v>16597</v>
      </c>
    </row>
    <row r="311" spans="1:5" ht="12.75">
      <c r="A311" s="6"/>
      <c r="B311" s="6"/>
      <c r="C311" s="11"/>
      <c r="D311" s="11"/>
      <c r="E311" s="11"/>
    </row>
    <row r="312" spans="1:5" ht="15.75">
      <c r="A312" s="27" t="s">
        <v>157</v>
      </c>
      <c r="B312" s="9" t="s">
        <v>158</v>
      </c>
      <c r="C312" s="10">
        <v>96782</v>
      </c>
      <c r="D312" s="10">
        <f>D313</f>
        <v>0</v>
      </c>
      <c r="E312" s="10">
        <f>E313</f>
        <v>0</v>
      </c>
    </row>
    <row r="313" spans="1:5" ht="12.75">
      <c r="A313" s="6">
        <v>713005</v>
      </c>
      <c r="B313" s="6" t="s">
        <v>275</v>
      </c>
      <c r="C313" s="11"/>
      <c r="D313" s="11">
        <v>0</v>
      </c>
      <c r="E313" s="11">
        <v>0</v>
      </c>
    </row>
    <row r="314" spans="1:5" ht="12.75">
      <c r="A314" s="6"/>
      <c r="B314" s="6"/>
      <c r="C314" s="11"/>
      <c r="D314" s="11"/>
      <c r="E314" s="11"/>
    </row>
    <row r="315" spans="1:5" ht="15.75">
      <c r="A315" s="9" t="s">
        <v>161</v>
      </c>
      <c r="B315" s="9" t="s">
        <v>162</v>
      </c>
      <c r="C315" s="18">
        <f>C316</f>
        <v>50000</v>
      </c>
      <c r="D315" s="18">
        <f>D316</f>
        <v>25000</v>
      </c>
      <c r="E315" s="18">
        <f>E316</f>
        <v>25000</v>
      </c>
    </row>
    <row r="316" spans="1:5" ht="12.75">
      <c r="A316" s="6">
        <v>721001</v>
      </c>
      <c r="B316" s="6" t="s">
        <v>276</v>
      </c>
      <c r="C316" s="11">
        <v>50000</v>
      </c>
      <c r="D316" s="11">
        <v>25000</v>
      </c>
      <c r="E316" s="11">
        <v>25000</v>
      </c>
    </row>
    <row r="317" spans="1:2" ht="15.75">
      <c r="A317" s="40"/>
      <c r="B317" s="6"/>
    </row>
    <row r="318" spans="1:5" ht="15.75">
      <c r="A318" s="41" t="s">
        <v>277</v>
      </c>
      <c r="B318" s="9" t="s">
        <v>278</v>
      </c>
      <c r="C318" s="10">
        <f>SUM(C319:C321)</f>
        <v>340321</v>
      </c>
      <c r="D318" s="10">
        <f>SUM(D319:D321)</f>
        <v>330321</v>
      </c>
      <c r="E318" s="10">
        <f>SUM(E319:E321)</f>
        <v>330321</v>
      </c>
    </row>
    <row r="319" spans="1:5" ht="12.75">
      <c r="A319" s="24" t="s">
        <v>279</v>
      </c>
      <c r="B319" s="6" t="s">
        <v>280</v>
      </c>
      <c r="C319" s="12">
        <v>315821</v>
      </c>
      <c r="D319" s="12">
        <v>315821</v>
      </c>
      <c r="E319" s="12">
        <v>315821</v>
      </c>
    </row>
    <row r="320" spans="1:5" ht="12.75">
      <c r="A320" s="24" t="s">
        <v>281</v>
      </c>
      <c r="B320" s="6" t="s">
        <v>282</v>
      </c>
      <c r="C320" s="12">
        <v>4500</v>
      </c>
      <c r="D320" s="12">
        <v>4500</v>
      </c>
      <c r="E320" s="12">
        <v>4500</v>
      </c>
    </row>
    <row r="321" spans="1:5" ht="12.75">
      <c r="A321" s="6">
        <v>721001</v>
      </c>
      <c r="B321" s="6" t="s">
        <v>283</v>
      </c>
      <c r="C321" s="11">
        <v>20000</v>
      </c>
      <c r="D321" s="11">
        <v>10000</v>
      </c>
      <c r="E321" s="11">
        <v>10000</v>
      </c>
    </row>
    <row r="322" spans="1:5" ht="12.75">
      <c r="A322" s="6"/>
      <c r="B322" s="6"/>
      <c r="C322" s="11"/>
      <c r="D322" s="11"/>
      <c r="E322" s="11"/>
    </row>
    <row r="323" spans="1:5" ht="12.75">
      <c r="A323" s="6"/>
      <c r="B323" s="6"/>
      <c r="C323" s="11"/>
      <c r="D323" s="11"/>
      <c r="E323" s="11"/>
    </row>
    <row r="324" spans="1:5" ht="12.75">
      <c r="A324" s="6"/>
      <c r="B324" s="6"/>
      <c r="C324" s="11"/>
      <c r="D324" s="11"/>
      <c r="E324" s="11"/>
    </row>
    <row r="326" spans="1:5" ht="15.75">
      <c r="A326" s="21" t="s">
        <v>181</v>
      </c>
      <c r="B326" s="9" t="s">
        <v>182</v>
      </c>
      <c r="C326" s="10">
        <f>SUM(C328:C352)</f>
        <v>2350274</v>
      </c>
      <c r="D326" s="10">
        <f>SUM(D327:D352)</f>
        <v>2353636</v>
      </c>
      <c r="E326" s="10">
        <f>SUM(E327:E352)</f>
        <v>2353636</v>
      </c>
    </row>
    <row r="327" spans="1:5" ht="12.75">
      <c r="A327" s="25">
        <v>721001</v>
      </c>
      <c r="B327" s="6" t="s">
        <v>284</v>
      </c>
      <c r="C327" s="12">
        <v>10000</v>
      </c>
      <c r="D327" s="12">
        <v>10000</v>
      </c>
      <c r="E327" s="12">
        <v>10000</v>
      </c>
    </row>
    <row r="328" spans="1:5" ht="12.75">
      <c r="A328" s="37" t="s">
        <v>285</v>
      </c>
      <c r="B328" s="25" t="s">
        <v>286</v>
      </c>
      <c r="C328" s="11">
        <v>8298</v>
      </c>
      <c r="D328" s="11">
        <v>1660</v>
      </c>
      <c r="E328" s="11">
        <v>1660</v>
      </c>
    </row>
    <row r="329" spans="1:5" ht="12.75">
      <c r="A329" s="37"/>
      <c r="B329" s="25" t="s">
        <v>287</v>
      </c>
      <c r="C329" s="11">
        <v>76346</v>
      </c>
      <c r="D329" s="11">
        <v>76346</v>
      </c>
      <c r="E329" s="11">
        <v>76346</v>
      </c>
    </row>
    <row r="330" spans="1:5" ht="12.75">
      <c r="A330" s="37"/>
      <c r="B330" s="25" t="s">
        <v>288</v>
      </c>
      <c r="C330" s="11"/>
      <c r="D330" s="11">
        <v>0</v>
      </c>
      <c r="E330" s="11">
        <v>0</v>
      </c>
    </row>
    <row r="331" spans="1:5" ht="12.75">
      <c r="A331" s="37"/>
      <c r="B331" s="25" t="s">
        <v>289</v>
      </c>
      <c r="C331" s="11"/>
      <c r="D331" s="11">
        <v>0</v>
      </c>
      <c r="E331" s="11">
        <v>0</v>
      </c>
    </row>
    <row r="332" spans="1:5" ht="12.75">
      <c r="A332" s="37"/>
      <c r="B332" s="25" t="s">
        <v>290</v>
      </c>
      <c r="C332" s="11"/>
      <c r="D332" s="11">
        <v>0</v>
      </c>
      <c r="E332" s="11">
        <v>0</v>
      </c>
    </row>
    <row r="333" spans="1:5" ht="12.75">
      <c r="A333" s="37"/>
      <c r="B333" s="25" t="s">
        <v>291</v>
      </c>
      <c r="C333" s="11"/>
      <c r="D333" s="11">
        <v>0</v>
      </c>
      <c r="E333" s="11">
        <v>0</v>
      </c>
    </row>
    <row r="334" spans="1:5" ht="12.75">
      <c r="A334" s="37"/>
      <c r="B334" s="25" t="s">
        <v>292</v>
      </c>
      <c r="C334" s="11"/>
      <c r="D334" s="11">
        <v>0</v>
      </c>
      <c r="E334" s="11">
        <v>0</v>
      </c>
    </row>
    <row r="335" spans="1:5" ht="12.75">
      <c r="A335" s="13" t="s">
        <v>293</v>
      </c>
      <c r="B335" s="6" t="s">
        <v>294</v>
      </c>
      <c r="C335" s="11">
        <v>4961</v>
      </c>
      <c r="D335" s="11">
        <v>4961</v>
      </c>
      <c r="E335" s="11">
        <v>4961</v>
      </c>
    </row>
    <row r="336" spans="1:5" ht="12.75">
      <c r="A336" s="13"/>
      <c r="B336" s="6" t="s">
        <v>295</v>
      </c>
      <c r="C336" s="11">
        <v>20811</v>
      </c>
      <c r="D336" s="11">
        <v>20811</v>
      </c>
      <c r="E336" s="11">
        <v>20811</v>
      </c>
    </row>
    <row r="337" spans="1:5" ht="12.75">
      <c r="A337" s="6"/>
      <c r="B337" s="6" t="s">
        <v>296</v>
      </c>
      <c r="C337" s="11">
        <v>172609</v>
      </c>
      <c r="D337" s="11">
        <v>172609</v>
      </c>
      <c r="E337" s="11">
        <v>172609</v>
      </c>
    </row>
    <row r="338" spans="1:5" ht="12.75">
      <c r="A338" s="6"/>
      <c r="B338" s="6" t="s">
        <v>297</v>
      </c>
      <c r="C338" s="11">
        <v>9021</v>
      </c>
      <c r="D338" s="11">
        <v>9021</v>
      </c>
      <c r="E338" s="11">
        <v>9021</v>
      </c>
    </row>
    <row r="339" spans="1:5" ht="12.75">
      <c r="A339" s="6"/>
      <c r="B339" s="6" t="s">
        <v>298</v>
      </c>
      <c r="C339" s="11">
        <v>38411</v>
      </c>
      <c r="D339" s="11">
        <v>38411</v>
      </c>
      <c r="E339" s="11">
        <v>38411</v>
      </c>
    </row>
    <row r="340" spans="1:5" ht="12.75">
      <c r="A340" s="6"/>
      <c r="B340" s="6" t="s">
        <v>299</v>
      </c>
      <c r="C340" s="11">
        <v>32930</v>
      </c>
      <c r="D340" s="11">
        <v>32930</v>
      </c>
      <c r="E340" s="11">
        <v>32930</v>
      </c>
    </row>
    <row r="341" spans="1:5" ht="12.75">
      <c r="A341" s="6"/>
      <c r="B341" s="6" t="s">
        <v>300</v>
      </c>
      <c r="C341" s="11">
        <v>5468</v>
      </c>
      <c r="D341" s="11">
        <v>5468</v>
      </c>
      <c r="E341" s="11">
        <v>5468</v>
      </c>
    </row>
    <row r="342" spans="1:5" ht="12.75">
      <c r="A342" s="6"/>
      <c r="B342" s="6" t="s">
        <v>301</v>
      </c>
      <c r="C342" s="11">
        <v>35016</v>
      </c>
      <c r="D342" s="11">
        <v>35016</v>
      </c>
      <c r="E342" s="11">
        <v>35016</v>
      </c>
    </row>
    <row r="343" spans="1:5" ht="12.75">
      <c r="A343" s="6"/>
      <c r="B343" s="6" t="s">
        <v>302</v>
      </c>
      <c r="C343" s="11">
        <v>8809</v>
      </c>
      <c r="D343" s="11">
        <v>8809</v>
      </c>
      <c r="E343" s="11">
        <v>8809</v>
      </c>
    </row>
    <row r="344" spans="1:5" ht="12.75">
      <c r="A344" s="6"/>
      <c r="B344" s="6" t="s">
        <v>303</v>
      </c>
      <c r="C344" s="11">
        <v>32339</v>
      </c>
      <c r="D344" s="11">
        <v>32339</v>
      </c>
      <c r="E344" s="11">
        <v>32339</v>
      </c>
    </row>
    <row r="345" spans="1:5" ht="12.75">
      <c r="A345" s="6"/>
      <c r="B345" s="6" t="s">
        <v>304</v>
      </c>
      <c r="C345" s="11">
        <v>7293</v>
      </c>
      <c r="D345" s="11">
        <v>7293</v>
      </c>
      <c r="E345" s="11">
        <v>7293</v>
      </c>
    </row>
    <row r="346" spans="1:5" ht="12.75">
      <c r="A346" s="6"/>
      <c r="B346" s="6" t="s">
        <v>305</v>
      </c>
      <c r="C346" s="11"/>
      <c r="D346" s="11">
        <v>0</v>
      </c>
      <c r="E346" s="11">
        <v>0</v>
      </c>
    </row>
    <row r="347" spans="1:5" ht="12.75">
      <c r="A347" s="6"/>
      <c r="B347" s="6" t="s">
        <v>306</v>
      </c>
      <c r="C347" s="11">
        <v>46797</v>
      </c>
      <c r="D347" s="11">
        <v>46797</v>
      </c>
      <c r="E347" s="11">
        <v>46797</v>
      </c>
    </row>
    <row r="348" spans="1:5" ht="12.75">
      <c r="A348" s="6"/>
      <c r="B348" s="6" t="s">
        <v>307</v>
      </c>
      <c r="C348" s="11">
        <v>133000</v>
      </c>
      <c r="D348" s="11">
        <v>133000</v>
      </c>
      <c r="E348" s="11">
        <v>133000</v>
      </c>
    </row>
    <row r="349" spans="1:5" ht="12.75">
      <c r="A349" s="6"/>
      <c r="B349" s="6" t="s">
        <v>308</v>
      </c>
      <c r="C349" s="11">
        <v>23000</v>
      </c>
      <c r="D349" s="11">
        <v>23000</v>
      </c>
      <c r="E349" s="11">
        <v>23000</v>
      </c>
    </row>
    <row r="350" spans="1:5" ht="12.75">
      <c r="A350" s="6"/>
      <c r="B350" s="6" t="s">
        <v>309</v>
      </c>
      <c r="C350" s="11">
        <v>120000</v>
      </c>
      <c r="D350" s="11">
        <v>120000</v>
      </c>
      <c r="E350" s="11">
        <v>120000</v>
      </c>
    </row>
    <row r="351" spans="1:5" ht="12.75">
      <c r="A351" s="6"/>
      <c r="B351" s="6" t="s">
        <v>310</v>
      </c>
      <c r="C351" s="11">
        <v>1255640</v>
      </c>
      <c r="D351" s="11">
        <v>1255640</v>
      </c>
      <c r="E351" s="11">
        <v>1255640</v>
      </c>
    </row>
    <row r="352" spans="1:5" ht="12.75">
      <c r="A352" s="6"/>
      <c r="B352" s="6" t="s">
        <v>311</v>
      </c>
      <c r="C352" s="11">
        <v>319525</v>
      </c>
      <c r="D352" s="11">
        <v>319525</v>
      </c>
      <c r="E352" s="11">
        <v>319525</v>
      </c>
    </row>
    <row r="353" spans="1:5" ht="15.75">
      <c r="A353" s="9"/>
      <c r="B353" s="6"/>
      <c r="C353" s="11"/>
      <c r="D353" s="11"/>
      <c r="E353" s="11"/>
    </row>
    <row r="354" spans="1:5" ht="15.75">
      <c r="A354" s="42" t="s">
        <v>222</v>
      </c>
      <c r="B354" s="9" t="s">
        <v>312</v>
      </c>
      <c r="C354" s="10">
        <f>SUM(C355:C357)</f>
        <v>454684</v>
      </c>
      <c r="D354" s="10">
        <f>SUM(D355:D357)</f>
        <v>454684</v>
      </c>
      <c r="E354" s="10">
        <f>SUM(E355:E357)</f>
        <v>454684</v>
      </c>
    </row>
    <row r="355" spans="1:5" ht="12.75">
      <c r="A355" s="13" t="s">
        <v>293</v>
      </c>
      <c r="B355" s="6" t="s">
        <v>313</v>
      </c>
      <c r="C355" s="11">
        <v>76000</v>
      </c>
      <c r="D355" s="11">
        <v>76000</v>
      </c>
      <c r="E355" s="11">
        <v>76000</v>
      </c>
    </row>
    <row r="356" spans="1:5" ht="12.75">
      <c r="A356" s="13"/>
      <c r="B356" s="6" t="s">
        <v>314</v>
      </c>
      <c r="C356" s="11"/>
      <c r="D356" s="11">
        <v>0</v>
      </c>
      <c r="E356" s="11">
        <v>0</v>
      </c>
    </row>
    <row r="357" spans="1:5" ht="12.75">
      <c r="A357" s="6"/>
      <c r="B357" s="6" t="s">
        <v>315</v>
      </c>
      <c r="C357" s="11">
        <v>378684</v>
      </c>
      <c r="D357" s="11">
        <v>378684</v>
      </c>
      <c r="E357" s="11">
        <v>378684</v>
      </c>
    </row>
    <row r="358" spans="1:2" ht="15.75">
      <c r="A358" s="21"/>
      <c r="B358" s="6"/>
    </row>
    <row r="359" spans="1:5" ht="15.75">
      <c r="A359" s="42" t="s">
        <v>226</v>
      </c>
      <c r="B359" s="21" t="s">
        <v>227</v>
      </c>
      <c r="C359" s="10">
        <f>SUM(C360:C363)</f>
        <v>1695843</v>
      </c>
      <c r="D359" s="10">
        <f>SUM(D360:D363)</f>
        <v>1695843</v>
      </c>
      <c r="E359" s="10">
        <f>SUM(E360:E363)</f>
        <v>1695843</v>
      </c>
    </row>
    <row r="360" spans="1:5" ht="12.75">
      <c r="A360" s="13" t="s">
        <v>293</v>
      </c>
      <c r="B360" s="25" t="s">
        <v>74</v>
      </c>
      <c r="C360" s="11">
        <v>1009777</v>
      </c>
      <c r="D360" s="11">
        <v>1009777</v>
      </c>
      <c r="E360" s="11">
        <v>1009777</v>
      </c>
    </row>
    <row r="361" spans="1:5" ht="12.75">
      <c r="A361" s="13" t="s">
        <v>293</v>
      </c>
      <c r="B361" s="6" t="s">
        <v>72</v>
      </c>
      <c r="C361" s="11">
        <v>674448</v>
      </c>
      <c r="D361" s="11">
        <v>674448</v>
      </c>
      <c r="E361" s="11">
        <v>674448</v>
      </c>
    </row>
    <row r="362" spans="1:5" ht="12.75">
      <c r="A362" s="13"/>
      <c r="B362" s="6" t="s">
        <v>316</v>
      </c>
      <c r="C362" s="11"/>
      <c r="D362" s="11">
        <v>0</v>
      </c>
      <c r="E362" s="11">
        <v>0</v>
      </c>
    </row>
    <row r="363" spans="1:5" ht="12.75">
      <c r="A363" s="6"/>
      <c r="B363" s="6" t="s">
        <v>317</v>
      </c>
      <c r="C363" s="11">
        <v>11618</v>
      </c>
      <c r="D363" s="11">
        <v>11618</v>
      </c>
      <c r="E363" s="11">
        <v>11618</v>
      </c>
    </row>
    <row r="364" spans="1:2" ht="15.75">
      <c r="A364" s="9"/>
      <c r="B364" s="6"/>
    </row>
    <row r="365" spans="1:5" ht="15.75">
      <c r="A365" s="6"/>
      <c r="B365" s="9" t="s">
        <v>318</v>
      </c>
      <c r="C365" s="10" t="e">
        <f>C309+#REF!+C315+C318+C326+C354+C359+#REF!</f>
        <v>#REF!</v>
      </c>
      <c r="D365" s="10">
        <f>D309+D315+D318+D326+D354+D359</f>
        <v>4876081</v>
      </c>
      <c r="E365" s="10">
        <f>E309+E315+E318+E326+E354+E359</f>
        <v>4876081</v>
      </c>
    </row>
    <row r="366" spans="1:5" ht="15.75">
      <c r="A366" s="6"/>
      <c r="B366" s="9"/>
      <c r="C366" s="10"/>
      <c r="D366" s="10"/>
      <c r="E366" s="10"/>
    </row>
    <row r="368" spans="1:2" ht="15.75">
      <c r="A368" s="43" t="s">
        <v>319</v>
      </c>
      <c r="B368" s="43"/>
    </row>
    <row r="369" spans="1:5" ht="15.75">
      <c r="A369" s="9"/>
      <c r="B369" s="9" t="s">
        <v>320</v>
      </c>
      <c r="C369" s="10">
        <f>C78</f>
        <v>4874176</v>
      </c>
      <c r="D369" s="10">
        <f>D78</f>
        <v>4874176</v>
      </c>
      <c r="E369" s="10">
        <f>E78</f>
        <v>4877676</v>
      </c>
    </row>
    <row r="370" spans="1:5" ht="15.75">
      <c r="A370" s="9"/>
      <c r="B370" s="9" t="s">
        <v>321</v>
      </c>
      <c r="C370" s="10" t="e">
        <f>C99</f>
        <v>#REF!</v>
      </c>
      <c r="D370" s="10">
        <f>D99</f>
        <v>3499909</v>
      </c>
      <c r="E370" s="10">
        <f>E99</f>
        <v>3499909</v>
      </c>
    </row>
    <row r="371" spans="1:5" ht="15.75">
      <c r="A371" s="9"/>
      <c r="B371" s="9" t="s">
        <v>322</v>
      </c>
      <c r="C371" s="10" t="e">
        <f>C305</f>
        <v>#REF!</v>
      </c>
      <c r="D371" s="10">
        <f>D305</f>
        <v>4534106</v>
      </c>
      <c r="E371" s="10">
        <f>E305</f>
        <v>4537606</v>
      </c>
    </row>
    <row r="372" spans="1:5" ht="15.75">
      <c r="A372" s="9"/>
      <c r="B372" s="9" t="s">
        <v>323</v>
      </c>
      <c r="C372" s="10" t="e">
        <f>C365</f>
        <v>#REF!</v>
      </c>
      <c r="D372" s="10">
        <f>D365</f>
        <v>4876081</v>
      </c>
      <c r="E372" s="10">
        <f>E365</f>
        <v>4876081</v>
      </c>
    </row>
    <row r="373" spans="1:5" ht="15.75">
      <c r="A373" s="6"/>
      <c r="B373" s="9" t="s">
        <v>324</v>
      </c>
      <c r="C373" s="10" t="e">
        <f>C369+C370-C371-C372</f>
        <v>#REF!</v>
      </c>
      <c r="D373" s="10">
        <f>D369+D370-D371-D372</f>
        <v>-1036102</v>
      </c>
      <c r="E373" s="10">
        <f>E369+E370-E371-E372</f>
        <v>-1036102</v>
      </c>
    </row>
    <row r="374" spans="1:5" ht="15.75">
      <c r="A374" s="6"/>
      <c r="B374" s="9"/>
      <c r="C374" s="10"/>
      <c r="D374" s="10"/>
      <c r="E374" s="10"/>
    </row>
    <row r="375" spans="1:2" ht="12.75">
      <c r="A375" s="6"/>
      <c r="B375" s="6"/>
    </row>
    <row r="376" spans="1:2" ht="15.75">
      <c r="A376" s="6"/>
      <c r="B376" s="44" t="s">
        <v>325</v>
      </c>
    </row>
    <row r="377" spans="1:2" ht="15.75">
      <c r="A377" s="6"/>
      <c r="B377" s="44"/>
    </row>
    <row r="379" spans="1:2" ht="15.75">
      <c r="A379" s="42" t="s">
        <v>326</v>
      </c>
      <c r="B379" s="6"/>
    </row>
    <row r="380" spans="1:5" ht="12.75">
      <c r="A380" s="37">
        <v>411005</v>
      </c>
      <c r="B380" s="25" t="s">
        <v>327</v>
      </c>
      <c r="C380" s="11">
        <v>564</v>
      </c>
      <c r="D380" s="11">
        <v>564</v>
      </c>
      <c r="E380" s="11">
        <v>564</v>
      </c>
    </row>
    <row r="381" spans="1:5" ht="12.75">
      <c r="A381" s="45">
        <v>453</v>
      </c>
      <c r="B381" s="25" t="s">
        <v>328</v>
      </c>
      <c r="C381" s="11"/>
      <c r="D381" s="11">
        <v>0</v>
      </c>
      <c r="E381" s="11">
        <v>0</v>
      </c>
    </row>
    <row r="382" spans="1:5" ht="12.75">
      <c r="A382" s="13">
        <v>454</v>
      </c>
      <c r="B382" s="25" t="s">
        <v>329</v>
      </c>
      <c r="C382" s="11"/>
      <c r="D382" s="11">
        <v>398327</v>
      </c>
      <c r="E382" s="11">
        <v>398327</v>
      </c>
    </row>
    <row r="383" spans="1:5" ht="12.75">
      <c r="A383" s="13"/>
      <c r="B383" s="25" t="s">
        <v>330</v>
      </c>
      <c r="C383" s="11">
        <v>172609</v>
      </c>
      <c r="D383" s="11">
        <v>172609</v>
      </c>
      <c r="E383" s="11">
        <v>172609</v>
      </c>
    </row>
    <row r="384" spans="1:6" ht="12.75">
      <c r="A384" s="13">
        <v>513001</v>
      </c>
      <c r="B384" s="25" t="s">
        <v>331</v>
      </c>
      <c r="C384" s="11">
        <v>472593</v>
      </c>
      <c r="D384" s="11">
        <v>472593</v>
      </c>
      <c r="E384" s="11">
        <v>472593</v>
      </c>
      <c r="F384" s="46"/>
    </row>
    <row r="385" spans="1:5" ht="12.75">
      <c r="A385" s="13">
        <v>513001</v>
      </c>
      <c r="B385" s="25" t="s">
        <v>332</v>
      </c>
      <c r="C385" s="11">
        <v>275000</v>
      </c>
      <c r="D385" s="11">
        <v>275000</v>
      </c>
      <c r="E385" s="11">
        <v>275000</v>
      </c>
    </row>
    <row r="386" spans="1:5" ht="12.75">
      <c r="A386" s="25">
        <v>513001</v>
      </c>
      <c r="B386" s="25" t="s">
        <v>333</v>
      </c>
      <c r="C386" s="11">
        <v>405000</v>
      </c>
      <c r="D386" s="11">
        <v>405000</v>
      </c>
      <c r="E386" s="11">
        <v>405000</v>
      </c>
    </row>
    <row r="387" spans="1:5" ht="12.75">
      <c r="A387" s="25">
        <v>513001</v>
      </c>
      <c r="B387" s="25" t="s">
        <v>334</v>
      </c>
      <c r="C387" s="11"/>
      <c r="D387" s="11">
        <v>0</v>
      </c>
      <c r="E387" s="11">
        <v>0</v>
      </c>
    </row>
    <row r="388" spans="1:5" ht="12.75">
      <c r="A388" s="25">
        <v>513001</v>
      </c>
      <c r="B388" s="25" t="s">
        <v>335</v>
      </c>
      <c r="C388" s="11">
        <v>163000</v>
      </c>
      <c r="D388" s="11">
        <v>163200</v>
      </c>
      <c r="E388" s="11">
        <v>163200</v>
      </c>
    </row>
    <row r="389" spans="1:5" ht="15.75">
      <c r="A389" s="6"/>
      <c r="B389" s="9" t="s">
        <v>336</v>
      </c>
      <c r="C389" s="10">
        <f>SUM(C382:C388)</f>
        <v>1488202</v>
      </c>
      <c r="D389" s="10">
        <f>SUM(D380:D388)</f>
        <v>1887293</v>
      </c>
      <c r="E389" s="10">
        <f>SUM(E380:E388)</f>
        <v>1887293</v>
      </c>
    </row>
    <row r="390" spans="1:5" ht="15.75">
      <c r="A390" s="6"/>
      <c r="B390" s="9"/>
      <c r="C390" s="10"/>
      <c r="D390" s="10"/>
      <c r="E390" s="10"/>
    </row>
    <row r="391" spans="1:5" ht="15.75">
      <c r="A391" s="9" t="s">
        <v>337</v>
      </c>
      <c r="B391" s="6"/>
      <c r="C391" s="47"/>
      <c r="D391" s="47"/>
      <c r="E391" s="47"/>
    </row>
    <row r="392" spans="1:5" ht="12.75">
      <c r="A392" s="6">
        <v>821005</v>
      </c>
      <c r="B392" s="6" t="s">
        <v>338</v>
      </c>
      <c r="C392" s="6">
        <v>275000</v>
      </c>
      <c r="D392" s="6">
        <v>275000</v>
      </c>
      <c r="E392" s="6">
        <v>275000</v>
      </c>
    </row>
    <row r="393" spans="1:5" ht="12.75">
      <c r="A393" s="6">
        <v>821005</v>
      </c>
      <c r="B393" s="6" t="s">
        <v>339</v>
      </c>
      <c r="C393" s="6">
        <v>163000</v>
      </c>
      <c r="D393" s="6">
        <v>163000</v>
      </c>
      <c r="E393" s="6">
        <v>163000</v>
      </c>
    </row>
    <row r="394" spans="1:5" ht="12.75">
      <c r="A394" s="6">
        <v>821005</v>
      </c>
      <c r="B394" s="6" t="s">
        <v>340</v>
      </c>
      <c r="C394" s="6">
        <v>405000</v>
      </c>
      <c r="D394" s="6">
        <v>405000</v>
      </c>
      <c r="E394" s="6">
        <v>405000</v>
      </c>
    </row>
    <row r="395" spans="1:5" ht="12.75">
      <c r="A395" s="6">
        <v>821005</v>
      </c>
      <c r="B395" s="6" t="s">
        <v>341</v>
      </c>
      <c r="C395" s="6"/>
      <c r="D395" s="6">
        <v>0</v>
      </c>
      <c r="E395" s="6">
        <v>0</v>
      </c>
    </row>
    <row r="396" spans="1:5" ht="12.75">
      <c r="A396" s="25">
        <v>821005</v>
      </c>
      <c r="B396" s="25" t="s">
        <v>342</v>
      </c>
      <c r="C396" s="11">
        <v>8191</v>
      </c>
      <c r="D396" s="11">
        <v>8191</v>
      </c>
      <c r="E396" s="11">
        <v>8191</v>
      </c>
    </row>
    <row r="397" spans="1:5" ht="15.75">
      <c r="A397" s="6"/>
      <c r="B397" s="21" t="s">
        <v>343</v>
      </c>
      <c r="C397" s="10">
        <f>SUM(C392:C396)</f>
        <v>851191</v>
      </c>
      <c r="D397" s="10">
        <f>SUM(D392:D396)</f>
        <v>851191</v>
      </c>
      <c r="E397" s="10">
        <f>SUM(E392:E396)</f>
        <v>851191</v>
      </c>
    </row>
    <row r="398" spans="1:5" ht="15.75">
      <c r="A398" s="6"/>
      <c r="B398" s="21"/>
      <c r="C398" s="10"/>
      <c r="D398" s="10"/>
      <c r="E398" s="10"/>
    </row>
    <row r="399" spans="1:5" ht="15.75">
      <c r="A399" s="6"/>
      <c r="B399" s="21"/>
      <c r="C399" s="10"/>
      <c r="D399" s="10"/>
      <c r="E399" s="10"/>
    </row>
    <row r="401" spans="1:2" ht="15.75">
      <c r="A401" s="6"/>
      <c r="B401" s="21" t="s">
        <v>344</v>
      </c>
    </row>
    <row r="402" spans="1:5" ht="12.75">
      <c r="A402" s="6"/>
      <c r="B402" s="36" t="s">
        <v>345</v>
      </c>
      <c r="C402" s="34">
        <f aca="true" t="shared" si="0" ref="C402:E403">C369</f>
        <v>4874176</v>
      </c>
      <c r="D402" s="34">
        <f t="shared" si="0"/>
        <v>4874176</v>
      </c>
      <c r="E402" s="34">
        <f t="shared" si="0"/>
        <v>4877676</v>
      </c>
    </row>
    <row r="403" spans="1:5" ht="12.75">
      <c r="A403" s="33"/>
      <c r="B403" s="36" t="s">
        <v>346</v>
      </c>
      <c r="C403" s="34" t="e">
        <f t="shared" si="0"/>
        <v>#REF!</v>
      </c>
      <c r="D403" s="34">
        <f t="shared" si="0"/>
        <v>3499909</v>
      </c>
      <c r="E403" s="34">
        <f t="shared" si="0"/>
        <v>3499909</v>
      </c>
    </row>
    <row r="404" spans="1:5" ht="15.75">
      <c r="A404" s="9"/>
      <c r="B404" s="36" t="s">
        <v>347</v>
      </c>
      <c r="C404" s="34">
        <f>C389</f>
        <v>1488202</v>
      </c>
      <c r="D404" s="34">
        <f>D389</f>
        <v>1887293</v>
      </c>
      <c r="E404" s="34">
        <f>E389</f>
        <v>1887293</v>
      </c>
    </row>
    <row r="405" spans="1:5" ht="15.75">
      <c r="A405" s="6"/>
      <c r="B405" s="21" t="s">
        <v>348</v>
      </c>
      <c r="C405" s="34" t="e">
        <f>SUM(C402:C404)</f>
        <v>#REF!</v>
      </c>
      <c r="D405" s="34">
        <f>SUM(D402:D404)</f>
        <v>10261378</v>
      </c>
      <c r="E405" s="34">
        <f>SUM(E402:E404)</f>
        <v>10264878</v>
      </c>
    </row>
    <row r="406" spans="1:5" ht="15">
      <c r="A406" s="6"/>
      <c r="B406" s="48"/>
      <c r="C406" s="15"/>
      <c r="D406" s="15"/>
      <c r="E406" s="15"/>
    </row>
    <row r="407" spans="1:5" ht="12.75">
      <c r="A407" s="6"/>
      <c r="B407" s="36" t="s">
        <v>349</v>
      </c>
      <c r="C407" s="34" t="e">
        <f aca="true" t="shared" si="1" ref="C407:E408">C371</f>
        <v>#REF!</v>
      </c>
      <c r="D407" s="34">
        <f t="shared" si="1"/>
        <v>4534106</v>
      </c>
      <c r="E407" s="34">
        <f t="shared" si="1"/>
        <v>4537606</v>
      </c>
    </row>
    <row r="408" spans="1:5" ht="12.75">
      <c r="A408" s="6"/>
      <c r="B408" s="36" t="s">
        <v>350</v>
      </c>
      <c r="C408" s="34" t="e">
        <f t="shared" si="1"/>
        <v>#REF!</v>
      </c>
      <c r="D408" s="34">
        <f t="shared" si="1"/>
        <v>4876081</v>
      </c>
      <c r="E408" s="34">
        <f t="shared" si="1"/>
        <v>4876081</v>
      </c>
    </row>
    <row r="409" spans="1:5" ht="15.75">
      <c r="A409" s="9"/>
      <c r="B409" s="36" t="s">
        <v>351</v>
      </c>
      <c r="C409" s="34">
        <f>C397</f>
        <v>851191</v>
      </c>
      <c r="D409" s="34">
        <f>D397</f>
        <v>851191</v>
      </c>
      <c r="E409" s="34">
        <f>E397</f>
        <v>851191</v>
      </c>
    </row>
    <row r="410" spans="1:5" ht="15.75">
      <c r="A410" s="6"/>
      <c r="B410" s="21" t="s">
        <v>352</v>
      </c>
      <c r="C410" s="34" t="e">
        <f>SUM(C407:C409)</f>
        <v>#REF!</v>
      </c>
      <c r="D410" s="34">
        <f>SUM(D407:D409)</f>
        <v>10261378</v>
      </c>
      <c r="E410" s="34">
        <f>SUM(E407:E409)</f>
        <v>10264878</v>
      </c>
    </row>
    <row r="411" spans="1:5" ht="15.75">
      <c r="A411" s="9"/>
      <c r="B411" s="25"/>
      <c r="C411" s="15"/>
      <c r="D411" s="15"/>
      <c r="E411" s="15"/>
    </row>
    <row r="412" spans="1:5" ht="15.75">
      <c r="A412" s="6"/>
      <c r="B412" s="21" t="s">
        <v>353</v>
      </c>
      <c r="C412" s="34" t="e">
        <f>C405-C410</f>
        <v>#REF!</v>
      </c>
      <c r="D412" s="34">
        <f>D405-D410</f>
        <v>0</v>
      </c>
      <c r="E412" s="34">
        <f>E405-E410</f>
        <v>0</v>
      </c>
    </row>
    <row r="413" spans="1:5" ht="12.75">
      <c r="A413" s="6"/>
      <c r="B413" s="36"/>
      <c r="C413" s="34"/>
      <c r="D413" s="34"/>
      <c r="E413" s="34"/>
    </row>
    <row r="414" spans="1:5" ht="12.75">
      <c r="A414" s="6"/>
      <c r="B414" s="25" t="s">
        <v>356</v>
      </c>
      <c r="C414" s="34"/>
      <c r="D414" s="34"/>
      <c r="E414" s="34"/>
    </row>
    <row r="415" spans="1:5" ht="12.75">
      <c r="A415" s="6"/>
      <c r="B415" s="25" t="s">
        <v>357</v>
      </c>
      <c r="C415" s="12"/>
      <c r="D415" s="12"/>
      <c r="E415" s="12"/>
    </row>
    <row r="416" spans="1:2" ht="12.75">
      <c r="A416" s="6"/>
      <c r="B416" s="25" t="s">
        <v>358</v>
      </c>
    </row>
    <row r="417" spans="1:2" ht="12.75">
      <c r="A417" s="6"/>
      <c r="B417" s="25"/>
    </row>
    <row r="418" ht="12.75">
      <c r="B418" s="25"/>
    </row>
    <row r="419" ht="12.75">
      <c r="B419" s="25"/>
    </row>
    <row r="420" ht="12.75">
      <c r="B420" s="33"/>
    </row>
    <row r="421" spans="3:5" ht="12.75">
      <c r="C421" s="49" t="s">
        <v>354</v>
      </c>
      <c r="D421" s="49" t="s">
        <v>354</v>
      </c>
      <c r="E421" s="49" t="s">
        <v>354</v>
      </c>
    </row>
    <row r="422" spans="2:5" ht="12.75">
      <c r="B422" s="25"/>
      <c r="C422" s="25" t="s">
        <v>355</v>
      </c>
      <c r="D422" s="25" t="s">
        <v>355</v>
      </c>
      <c r="E422" s="25" t="s">
        <v>355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2"/>
  <sheetViews>
    <sheetView workbookViewId="0" topLeftCell="A1">
      <selection activeCell="G166" sqref="G166"/>
    </sheetView>
  </sheetViews>
  <sheetFormatPr defaultColWidth="9.00390625" defaultRowHeight="12.75"/>
  <cols>
    <col min="2" max="2" width="45.75390625" style="0" customWidth="1"/>
    <col min="3" max="3" width="11.75390625" style="0" hidden="1" customWidth="1"/>
    <col min="4" max="6" width="11.75390625" style="0" customWidth="1"/>
  </cols>
  <sheetData>
    <row r="1" spans="2:3" ht="18">
      <c r="B1" s="1" t="s">
        <v>0</v>
      </c>
      <c r="C1" s="1"/>
    </row>
    <row r="2" spans="2:6" ht="15.75">
      <c r="B2" s="2" t="s">
        <v>360</v>
      </c>
      <c r="C2" s="2"/>
      <c r="D2" s="3"/>
      <c r="E2" s="3"/>
      <c r="F2" s="3"/>
    </row>
    <row r="4" spans="1:2" ht="18">
      <c r="A4" s="5" t="s">
        <v>2</v>
      </c>
      <c r="B4" s="5"/>
    </row>
    <row r="5" spans="1:2" ht="18">
      <c r="A5" s="5"/>
      <c r="B5" s="5"/>
    </row>
    <row r="7" spans="1:6" ht="18">
      <c r="A7" s="5" t="s">
        <v>3</v>
      </c>
      <c r="B7" s="6"/>
      <c r="C7" s="7" t="s">
        <v>4</v>
      </c>
      <c r="D7" s="7" t="s">
        <v>5</v>
      </c>
      <c r="E7" s="7" t="s">
        <v>359</v>
      </c>
      <c r="F7" s="7" t="s">
        <v>361</v>
      </c>
    </row>
    <row r="9" spans="1:6" ht="15.75">
      <c r="A9" s="8">
        <v>110</v>
      </c>
      <c r="B9" s="9" t="s">
        <v>6</v>
      </c>
      <c r="C9" s="10">
        <f>C10</f>
        <v>2857930</v>
      </c>
      <c r="D9" s="10">
        <f>D10</f>
        <v>2857930</v>
      </c>
      <c r="E9" s="10">
        <f>E10</f>
        <v>2857930</v>
      </c>
      <c r="F9" s="10">
        <f>F10</f>
        <v>2857930</v>
      </c>
    </row>
    <row r="10" spans="1:6" ht="12.75">
      <c r="A10" s="6">
        <v>111</v>
      </c>
      <c r="B10" t="s">
        <v>7</v>
      </c>
      <c r="C10" s="11">
        <v>2857930</v>
      </c>
      <c r="D10" s="11">
        <v>2857930</v>
      </c>
      <c r="E10" s="11">
        <v>2857930</v>
      </c>
      <c r="F10" s="11">
        <v>2857930</v>
      </c>
    </row>
    <row r="12" spans="1:6" ht="15.75">
      <c r="A12" s="8">
        <v>120</v>
      </c>
      <c r="B12" s="9" t="s">
        <v>8</v>
      </c>
      <c r="C12" s="10">
        <f>C13</f>
        <v>369004</v>
      </c>
      <c r="D12" s="10">
        <v>369004</v>
      </c>
      <c r="E12" s="10">
        <v>369004</v>
      </c>
      <c r="F12" s="10">
        <v>369004</v>
      </c>
    </row>
    <row r="13" spans="1:6" ht="12.75">
      <c r="A13">
        <v>121</v>
      </c>
      <c r="B13" t="s">
        <v>9</v>
      </c>
      <c r="C13" s="11">
        <v>369004</v>
      </c>
      <c r="D13" s="11">
        <v>369004</v>
      </c>
      <c r="E13" s="11">
        <v>369004</v>
      </c>
      <c r="F13" s="11">
        <v>369004</v>
      </c>
    </row>
    <row r="15" spans="1:6" ht="15.75">
      <c r="A15" s="8">
        <v>133</v>
      </c>
      <c r="B15" s="9" t="s">
        <v>10</v>
      </c>
      <c r="C15" s="10">
        <f>SUM(C16:C23)</f>
        <v>238821</v>
      </c>
      <c r="D15" s="10">
        <f>SUM(D16:D23)</f>
        <v>238821</v>
      </c>
      <c r="E15" s="10">
        <f>SUM(E16:E23)</f>
        <v>238821</v>
      </c>
      <c r="F15" s="10">
        <f>SUM(F16:F23)</f>
        <v>238821</v>
      </c>
    </row>
    <row r="16" spans="1:6" ht="12.75">
      <c r="A16" s="13">
        <v>133001</v>
      </c>
      <c r="B16" s="6" t="s">
        <v>11</v>
      </c>
      <c r="C16" s="11">
        <v>2921</v>
      </c>
      <c r="D16" s="11">
        <v>2921</v>
      </c>
      <c r="E16" s="11">
        <v>2921</v>
      </c>
      <c r="F16" s="11">
        <v>2921</v>
      </c>
    </row>
    <row r="17" spans="1:6" ht="12.75">
      <c r="A17" s="13">
        <v>133003</v>
      </c>
      <c r="B17" s="6" t="s">
        <v>12</v>
      </c>
      <c r="C17" s="11">
        <v>145</v>
      </c>
      <c r="D17" s="11">
        <v>145</v>
      </c>
      <c r="E17" s="11">
        <v>145</v>
      </c>
      <c r="F17" s="11">
        <v>145</v>
      </c>
    </row>
    <row r="18" spans="1:6" ht="12.75">
      <c r="A18" s="6">
        <v>133004</v>
      </c>
      <c r="B18" s="6" t="s">
        <v>13</v>
      </c>
      <c r="C18" s="11">
        <v>241</v>
      </c>
      <c r="D18" s="11">
        <v>241</v>
      </c>
      <c r="E18" s="11">
        <v>241</v>
      </c>
      <c r="F18" s="11">
        <v>241</v>
      </c>
    </row>
    <row r="19" spans="1:6" ht="12.75">
      <c r="A19">
        <v>133005</v>
      </c>
      <c r="B19" t="s">
        <v>14</v>
      </c>
      <c r="C19" s="11">
        <v>1800</v>
      </c>
      <c r="D19" s="11">
        <v>1800</v>
      </c>
      <c r="E19" s="11">
        <v>1800</v>
      </c>
      <c r="F19" s="11">
        <v>1800</v>
      </c>
    </row>
    <row r="20" spans="1:6" ht="12.75">
      <c r="A20">
        <v>133006</v>
      </c>
      <c r="B20" t="s">
        <v>15</v>
      </c>
      <c r="C20" s="11">
        <v>1328</v>
      </c>
      <c r="D20" s="11">
        <v>1328</v>
      </c>
      <c r="E20" s="11">
        <v>1328</v>
      </c>
      <c r="F20" s="11">
        <v>1328</v>
      </c>
    </row>
    <row r="21" spans="1:6" ht="12.75">
      <c r="A21" s="6">
        <v>133012</v>
      </c>
      <c r="B21" s="6" t="s">
        <v>16</v>
      </c>
      <c r="C21" s="11">
        <v>8000</v>
      </c>
      <c r="D21" s="11">
        <v>8000</v>
      </c>
      <c r="E21" s="11">
        <v>8000</v>
      </c>
      <c r="F21" s="11">
        <v>8000</v>
      </c>
    </row>
    <row r="22" spans="1:6" ht="12.75">
      <c r="A22" s="6">
        <v>133013</v>
      </c>
      <c r="B22" s="6" t="s">
        <v>17</v>
      </c>
      <c r="C22" s="11">
        <v>62636</v>
      </c>
      <c r="D22" s="11">
        <v>62636</v>
      </c>
      <c r="E22" s="11">
        <v>62636</v>
      </c>
      <c r="F22" s="11">
        <v>62636</v>
      </c>
    </row>
    <row r="23" spans="1:6" ht="12.75">
      <c r="A23" s="6">
        <v>133013</v>
      </c>
      <c r="B23" s="6" t="s">
        <v>18</v>
      </c>
      <c r="C23" s="11">
        <v>161750</v>
      </c>
      <c r="D23" s="11">
        <v>161750</v>
      </c>
      <c r="E23" s="11">
        <v>161750</v>
      </c>
      <c r="F23" s="11">
        <v>161750</v>
      </c>
    </row>
    <row r="25" spans="1:6" ht="15.75">
      <c r="A25" s="8">
        <v>210</v>
      </c>
      <c r="B25" s="9" t="s">
        <v>19</v>
      </c>
      <c r="C25" s="10">
        <f>SUM(C26:C34)</f>
        <v>168420</v>
      </c>
      <c r="D25" s="10">
        <f>SUM(D26:D34)</f>
        <v>168420</v>
      </c>
      <c r="E25" s="10">
        <f>SUM(E26:E34)</f>
        <v>171920</v>
      </c>
      <c r="F25" s="10">
        <f>SUM(F26:F34)</f>
        <v>171920</v>
      </c>
    </row>
    <row r="26" spans="1:6" ht="12.75">
      <c r="A26">
        <v>212002</v>
      </c>
      <c r="B26" t="s">
        <v>20</v>
      </c>
      <c r="C26" s="11">
        <v>7800</v>
      </c>
      <c r="D26" s="11">
        <v>7800</v>
      </c>
      <c r="E26" s="11">
        <v>7800</v>
      </c>
      <c r="F26" s="11">
        <v>7800</v>
      </c>
    </row>
    <row r="27" spans="2:6" ht="12.75">
      <c r="B27" t="s">
        <v>21</v>
      </c>
      <c r="C27" s="11"/>
      <c r="D27" s="11">
        <v>0</v>
      </c>
      <c r="E27" s="11">
        <v>0</v>
      </c>
      <c r="F27" s="11">
        <v>0</v>
      </c>
    </row>
    <row r="28" spans="1:6" ht="12.75">
      <c r="A28">
        <v>212003</v>
      </c>
      <c r="B28" t="s">
        <v>22</v>
      </c>
      <c r="C28" s="11">
        <v>12150</v>
      </c>
      <c r="D28" s="11">
        <v>12150</v>
      </c>
      <c r="E28" s="11">
        <v>12150</v>
      </c>
      <c r="F28" s="11">
        <v>12150</v>
      </c>
    </row>
    <row r="29" spans="1:6" ht="12.75">
      <c r="A29">
        <v>212003</v>
      </c>
      <c r="B29" t="s">
        <v>23</v>
      </c>
      <c r="C29" s="11">
        <v>58089</v>
      </c>
      <c r="D29" s="11">
        <v>58089</v>
      </c>
      <c r="E29" s="11">
        <v>58089</v>
      </c>
      <c r="F29" s="11">
        <v>58089</v>
      </c>
    </row>
    <row r="30" spans="1:6" ht="12.75">
      <c r="A30">
        <v>212003</v>
      </c>
      <c r="B30" t="s">
        <v>24</v>
      </c>
      <c r="C30" s="11">
        <v>48463</v>
      </c>
      <c r="D30" s="11">
        <v>48463</v>
      </c>
      <c r="E30" s="11">
        <v>48463</v>
      </c>
      <c r="F30" s="11">
        <v>48463</v>
      </c>
    </row>
    <row r="31" spans="1:6" ht="12.75">
      <c r="A31">
        <v>212003</v>
      </c>
      <c r="B31" t="s">
        <v>25</v>
      </c>
      <c r="C31" s="11">
        <v>36000</v>
      </c>
      <c r="D31" s="11">
        <v>36000</v>
      </c>
      <c r="E31" s="11">
        <v>39500</v>
      </c>
      <c r="F31" s="11">
        <v>39500</v>
      </c>
    </row>
    <row r="32" spans="1:6" ht="12.75">
      <c r="A32">
        <v>212003</v>
      </c>
      <c r="B32" t="s">
        <v>26</v>
      </c>
      <c r="C32" s="11">
        <v>3268</v>
      </c>
      <c r="D32" s="11">
        <v>3268</v>
      </c>
      <c r="E32" s="11">
        <v>3268</v>
      </c>
      <c r="F32" s="11">
        <v>3268</v>
      </c>
    </row>
    <row r="33" spans="1:6" ht="12.75">
      <c r="A33">
        <v>212003</v>
      </c>
      <c r="B33" t="s">
        <v>27</v>
      </c>
      <c r="C33" s="11">
        <v>2000</v>
      </c>
      <c r="D33" s="11">
        <v>2000</v>
      </c>
      <c r="E33" s="11">
        <v>2000</v>
      </c>
      <c r="F33" s="11">
        <v>2000</v>
      </c>
    </row>
    <row r="34" spans="1:6" ht="12.75">
      <c r="A34">
        <v>212003</v>
      </c>
      <c r="B34" t="s">
        <v>28</v>
      </c>
      <c r="C34" s="11">
        <v>650</v>
      </c>
      <c r="D34" s="11">
        <v>650</v>
      </c>
      <c r="E34" s="11">
        <v>650</v>
      </c>
      <c r="F34" s="11">
        <v>650</v>
      </c>
    </row>
    <row r="36" spans="1:6" ht="15.75">
      <c r="A36" s="8">
        <v>220</v>
      </c>
      <c r="B36" s="9" t="s">
        <v>29</v>
      </c>
      <c r="C36" s="10">
        <f>SUM(C37:C43)</f>
        <v>142813</v>
      </c>
      <c r="D36" s="10">
        <f>SUM(D37:D43)</f>
        <v>142813</v>
      </c>
      <c r="E36" s="10">
        <f>SUM(E37:E43)</f>
        <v>142813</v>
      </c>
      <c r="F36" s="10">
        <f>SUM(F37:F43)</f>
        <v>142813</v>
      </c>
    </row>
    <row r="37" spans="1:6" ht="12.75">
      <c r="A37">
        <v>221004</v>
      </c>
      <c r="B37" t="s">
        <v>30</v>
      </c>
      <c r="C37" s="11">
        <v>116179</v>
      </c>
      <c r="D37" s="11">
        <v>116179</v>
      </c>
      <c r="E37" s="11">
        <v>116179</v>
      </c>
      <c r="F37" s="11">
        <v>116179</v>
      </c>
    </row>
    <row r="38" spans="1:6" ht="12.75">
      <c r="A38">
        <v>222003</v>
      </c>
      <c r="B38" t="s">
        <v>31</v>
      </c>
      <c r="C38" s="11"/>
      <c r="D38" s="11">
        <v>0</v>
      </c>
      <c r="E38" s="11">
        <v>0</v>
      </c>
      <c r="F38" s="11">
        <v>0</v>
      </c>
    </row>
    <row r="39" spans="1:6" ht="12.75">
      <c r="A39">
        <v>223001</v>
      </c>
      <c r="B39" t="s">
        <v>32</v>
      </c>
      <c r="C39" s="11">
        <v>7410</v>
      </c>
      <c r="D39" s="11">
        <v>7410</v>
      </c>
      <c r="E39" s="11">
        <v>7410</v>
      </c>
      <c r="F39" s="11">
        <v>7410</v>
      </c>
    </row>
    <row r="40" spans="2:6" ht="12.75">
      <c r="B40" t="s">
        <v>33</v>
      </c>
      <c r="C40" s="11">
        <v>332</v>
      </c>
      <c r="D40" s="11">
        <v>332</v>
      </c>
      <c r="E40" s="11">
        <v>332</v>
      </c>
      <c r="F40" s="11">
        <v>332</v>
      </c>
    </row>
    <row r="41" spans="2:6" ht="12.75">
      <c r="B41" t="s">
        <v>34</v>
      </c>
      <c r="C41" s="11">
        <v>996</v>
      </c>
      <c r="D41" s="11">
        <v>996</v>
      </c>
      <c r="E41" s="11">
        <v>996</v>
      </c>
      <c r="F41" s="11">
        <v>996</v>
      </c>
    </row>
    <row r="42" spans="1:6" ht="12.75">
      <c r="A42">
        <v>223002</v>
      </c>
      <c r="B42" t="s">
        <v>35</v>
      </c>
      <c r="C42" s="11">
        <v>15122</v>
      </c>
      <c r="D42" s="11">
        <v>15122</v>
      </c>
      <c r="E42" s="11">
        <v>15122</v>
      </c>
      <c r="F42" s="11">
        <v>15122</v>
      </c>
    </row>
    <row r="43" spans="1:6" ht="12.75">
      <c r="A43">
        <v>229005</v>
      </c>
      <c r="B43" t="s">
        <v>36</v>
      </c>
      <c r="C43" s="11">
        <v>2774</v>
      </c>
      <c r="D43" s="11">
        <v>2774</v>
      </c>
      <c r="E43" s="11">
        <v>2774</v>
      </c>
      <c r="F43" s="11">
        <v>2774</v>
      </c>
    </row>
    <row r="45" spans="1:6" ht="15.75">
      <c r="A45" s="8">
        <v>240</v>
      </c>
      <c r="B45" s="9" t="s">
        <v>37</v>
      </c>
      <c r="C45" s="10">
        <f>C46</f>
        <v>1328</v>
      </c>
      <c r="D45" s="10">
        <f>D46</f>
        <v>1328</v>
      </c>
      <c r="E45" s="10">
        <f>E46</f>
        <v>1328</v>
      </c>
      <c r="F45" s="10">
        <f>F46</f>
        <v>1328</v>
      </c>
    </row>
    <row r="46" spans="1:6" ht="12.75">
      <c r="A46">
        <v>243</v>
      </c>
      <c r="B46" t="s">
        <v>38</v>
      </c>
      <c r="C46" s="11">
        <v>1328</v>
      </c>
      <c r="D46" s="11">
        <v>1328</v>
      </c>
      <c r="E46" s="11">
        <v>1328</v>
      </c>
      <c r="F46" s="11">
        <v>1328</v>
      </c>
    </row>
    <row r="48" spans="1:6" ht="15.75">
      <c r="A48" s="8">
        <v>290</v>
      </c>
      <c r="B48" s="9" t="s">
        <v>39</v>
      </c>
      <c r="C48" s="10">
        <f>C50+C51</f>
        <v>8453</v>
      </c>
      <c r="D48" s="10">
        <f>SUM(D49:D51)</f>
        <v>8453</v>
      </c>
      <c r="E48" s="10">
        <f>SUM(E49:E51)</f>
        <v>8453</v>
      </c>
      <c r="F48" s="10">
        <f>SUM(F49:F51)</f>
        <v>8453</v>
      </c>
    </row>
    <row r="49" spans="1:6" ht="12.75">
      <c r="A49" s="13">
        <v>292006</v>
      </c>
      <c r="B49" s="6" t="s">
        <v>40</v>
      </c>
      <c r="C49" s="12"/>
      <c r="D49" s="12">
        <v>0</v>
      </c>
      <c r="E49" s="12">
        <v>0</v>
      </c>
      <c r="F49" s="12">
        <v>0</v>
      </c>
    </row>
    <row r="50" spans="1:6" ht="12.75">
      <c r="A50" s="14">
        <v>292008</v>
      </c>
      <c r="B50" t="s">
        <v>41</v>
      </c>
      <c r="C50" s="11">
        <v>8200</v>
      </c>
      <c r="D50" s="11">
        <v>8200</v>
      </c>
      <c r="E50" s="11">
        <v>8200</v>
      </c>
      <c r="F50" s="11">
        <v>8200</v>
      </c>
    </row>
    <row r="51" spans="1:6" ht="12.75">
      <c r="A51" s="14">
        <v>292027</v>
      </c>
      <c r="B51" t="s">
        <v>39</v>
      </c>
      <c r="C51" s="11">
        <v>253</v>
      </c>
      <c r="D51" s="11">
        <v>253</v>
      </c>
      <c r="E51" s="11">
        <v>253</v>
      </c>
      <c r="F51" s="11">
        <v>253</v>
      </c>
    </row>
    <row r="53" spans="1:6" ht="15.75">
      <c r="A53" s="8">
        <v>300</v>
      </c>
      <c r="B53" s="9" t="s">
        <v>42</v>
      </c>
      <c r="C53" s="10">
        <f>SUM(C55:C76)</f>
        <v>1087407</v>
      </c>
      <c r="D53" s="10">
        <f>SUM(D54:D76)</f>
        <v>1087407</v>
      </c>
      <c r="E53" s="10">
        <f>SUM(E54:E76)</f>
        <v>1087407</v>
      </c>
      <c r="F53" s="10">
        <f>SUM(F54:F76)</f>
        <v>1087407</v>
      </c>
    </row>
    <row r="54" spans="1:6" ht="12.75">
      <c r="A54" s="13">
        <v>311000</v>
      </c>
      <c r="B54" s="6" t="s">
        <v>43</v>
      </c>
      <c r="C54" s="12"/>
      <c r="D54" s="12">
        <v>0</v>
      </c>
      <c r="E54" s="12">
        <v>0</v>
      </c>
      <c r="F54" s="12">
        <v>0</v>
      </c>
    </row>
    <row r="55" spans="1:6" ht="12.75">
      <c r="A55" s="13">
        <v>312001</v>
      </c>
      <c r="B55" s="6" t="s">
        <v>44</v>
      </c>
      <c r="C55" s="11">
        <v>1796</v>
      </c>
      <c r="D55" s="11">
        <v>1796</v>
      </c>
      <c r="E55" s="11">
        <v>1796</v>
      </c>
      <c r="F55" s="11">
        <v>1796</v>
      </c>
    </row>
    <row r="56" spans="1:6" ht="12.75">
      <c r="A56" s="13">
        <v>312001</v>
      </c>
      <c r="B56" s="6" t="s">
        <v>45</v>
      </c>
      <c r="C56" s="11"/>
      <c r="D56" s="11">
        <v>0</v>
      </c>
      <c r="E56" s="11">
        <v>0</v>
      </c>
      <c r="F56" s="11">
        <v>0</v>
      </c>
    </row>
    <row r="57" spans="1:6" ht="12.75">
      <c r="A57" s="13">
        <v>312001</v>
      </c>
      <c r="B57" s="6" t="s">
        <v>46</v>
      </c>
      <c r="C57" s="11">
        <v>9689</v>
      </c>
      <c r="D57" s="11">
        <v>9689</v>
      </c>
      <c r="E57" s="11">
        <v>9689</v>
      </c>
      <c r="F57" s="11">
        <v>9689</v>
      </c>
    </row>
    <row r="58" spans="1:6" ht="12.75">
      <c r="A58" s="13">
        <v>312001</v>
      </c>
      <c r="B58" s="6" t="s">
        <v>47</v>
      </c>
      <c r="C58" s="11"/>
      <c r="D58" s="11">
        <v>0</v>
      </c>
      <c r="E58" s="11">
        <v>0</v>
      </c>
      <c r="F58" s="11">
        <v>0</v>
      </c>
    </row>
    <row r="59" spans="1:6" ht="12.75">
      <c r="A59" s="13">
        <v>312001</v>
      </c>
      <c r="B59" s="6" t="s">
        <v>48</v>
      </c>
      <c r="C59" s="11">
        <v>406</v>
      </c>
      <c r="D59" s="11">
        <v>406</v>
      </c>
      <c r="E59" s="11">
        <v>406</v>
      </c>
      <c r="F59" s="11">
        <v>406</v>
      </c>
    </row>
    <row r="60" spans="1:6" ht="12.75">
      <c r="A60" s="13">
        <v>312001</v>
      </c>
      <c r="B60" s="6" t="s">
        <v>49</v>
      </c>
      <c r="C60" s="11">
        <v>9428</v>
      </c>
      <c r="D60" s="11">
        <v>9428</v>
      </c>
      <c r="E60" s="11">
        <v>9428</v>
      </c>
      <c r="F60" s="11">
        <v>9428</v>
      </c>
    </row>
    <row r="61" spans="1:6" ht="12.75">
      <c r="A61" s="13">
        <v>312001</v>
      </c>
      <c r="B61" s="6" t="s">
        <v>50</v>
      </c>
      <c r="C61" s="11">
        <v>2681</v>
      </c>
      <c r="D61" s="11">
        <v>2681</v>
      </c>
      <c r="E61" s="11">
        <v>2681</v>
      </c>
      <c r="F61" s="11">
        <v>2681</v>
      </c>
    </row>
    <row r="62" spans="1:6" ht="12.75">
      <c r="A62" s="13">
        <v>312001</v>
      </c>
      <c r="B62" s="6" t="s">
        <v>51</v>
      </c>
      <c r="C62" s="11">
        <v>1328</v>
      </c>
      <c r="D62" s="11">
        <v>1328</v>
      </c>
      <c r="E62" s="11">
        <v>1328</v>
      </c>
      <c r="F62" s="11">
        <v>1328</v>
      </c>
    </row>
    <row r="63" spans="1:6" ht="12.75">
      <c r="A63" s="13">
        <v>312001</v>
      </c>
      <c r="B63" s="6" t="s">
        <v>52</v>
      </c>
      <c r="C63" s="11">
        <v>1178</v>
      </c>
      <c r="D63" s="11">
        <v>1178</v>
      </c>
      <c r="E63" s="11">
        <v>1178</v>
      </c>
      <c r="F63" s="11">
        <v>1178</v>
      </c>
    </row>
    <row r="64" spans="1:6" ht="12.75">
      <c r="A64" s="13">
        <v>312001</v>
      </c>
      <c r="B64" s="6" t="s">
        <v>53</v>
      </c>
      <c r="C64" s="11">
        <v>974843</v>
      </c>
      <c r="D64" s="11">
        <v>974843</v>
      </c>
      <c r="E64" s="11">
        <v>974843</v>
      </c>
      <c r="F64" s="11">
        <v>974843</v>
      </c>
    </row>
    <row r="65" spans="1:6" ht="12.75">
      <c r="A65" s="13">
        <v>312001</v>
      </c>
      <c r="B65" s="6" t="s">
        <v>54</v>
      </c>
      <c r="C65" s="11">
        <v>12168</v>
      </c>
      <c r="D65" s="11">
        <v>12168</v>
      </c>
      <c r="E65" s="11">
        <v>12168</v>
      </c>
      <c r="F65" s="11">
        <v>12168</v>
      </c>
    </row>
    <row r="66" spans="1:6" ht="12.75">
      <c r="A66" s="13">
        <v>312001</v>
      </c>
      <c r="B66" s="6" t="s">
        <v>55</v>
      </c>
      <c r="C66" s="11">
        <v>1516</v>
      </c>
      <c r="D66" s="11">
        <v>1516</v>
      </c>
      <c r="E66" s="11">
        <v>1516</v>
      </c>
      <c r="F66" s="11">
        <v>1516</v>
      </c>
    </row>
    <row r="67" spans="1:6" ht="12.75">
      <c r="A67" s="13">
        <v>312001</v>
      </c>
      <c r="B67" s="6" t="s">
        <v>56</v>
      </c>
      <c r="C67" s="11">
        <v>8893</v>
      </c>
      <c r="D67" s="11">
        <v>8893</v>
      </c>
      <c r="E67" s="11">
        <v>8893</v>
      </c>
      <c r="F67" s="11">
        <v>8893</v>
      </c>
    </row>
    <row r="68" spans="1:6" ht="12.75">
      <c r="A68" s="13">
        <v>312001</v>
      </c>
      <c r="B68" s="6" t="s">
        <v>57</v>
      </c>
      <c r="C68" s="11">
        <v>6186</v>
      </c>
      <c r="D68" s="11">
        <v>6186</v>
      </c>
      <c r="E68" s="11">
        <v>6186</v>
      </c>
      <c r="F68" s="11">
        <v>6186</v>
      </c>
    </row>
    <row r="69" spans="1:6" ht="12.75">
      <c r="A69" s="13">
        <v>312001</v>
      </c>
      <c r="B69" s="6" t="s">
        <v>58</v>
      </c>
      <c r="C69" s="11">
        <v>22672</v>
      </c>
      <c r="D69" s="11">
        <v>22672</v>
      </c>
      <c r="E69" s="11">
        <v>22672</v>
      </c>
      <c r="F69" s="11">
        <v>22672</v>
      </c>
    </row>
    <row r="70" spans="1:6" ht="12.75">
      <c r="A70" s="13">
        <v>312001</v>
      </c>
      <c r="B70" s="6" t="s">
        <v>59</v>
      </c>
      <c r="C70" s="11">
        <v>12356</v>
      </c>
      <c r="D70" s="11">
        <v>12356</v>
      </c>
      <c r="E70" s="11">
        <v>12356</v>
      </c>
      <c r="F70" s="11">
        <v>12356</v>
      </c>
    </row>
    <row r="71" spans="1:6" ht="12.75">
      <c r="A71" s="13">
        <v>312001</v>
      </c>
      <c r="B71" s="6" t="s">
        <v>60</v>
      </c>
      <c r="C71" s="11">
        <v>3652</v>
      </c>
      <c r="D71" s="11">
        <v>3652</v>
      </c>
      <c r="E71" s="11">
        <v>3652</v>
      </c>
      <c r="F71" s="11">
        <v>3652</v>
      </c>
    </row>
    <row r="72" spans="1:6" ht="12.75">
      <c r="A72" s="13">
        <v>312001</v>
      </c>
      <c r="B72" s="6" t="s">
        <v>61</v>
      </c>
      <c r="C72" s="11">
        <v>3652</v>
      </c>
      <c r="D72" s="11">
        <v>3652</v>
      </c>
      <c r="E72" s="11">
        <v>3652</v>
      </c>
      <c r="F72" s="11">
        <v>3652</v>
      </c>
    </row>
    <row r="73" spans="1:6" ht="12.75">
      <c r="A73" s="13">
        <v>312001</v>
      </c>
      <c r="B73" s="6" t="s">
        <v>62</v>
      </c>
      <c r="C73" s="11"/>
      <c r="D73" s="11">
        <v>0</v>
      </c>
      <c r="E73" s="11">
        <v>0</v>
      </c>
      <c r="F73" s="11">
        <v>0</v>
      </c>
    </row>
    <row r="74" spans="1:6" ht="12.75">
      <c r="A74" s="13">
        <v>312001</v>
      </c>
      <c r="B74" s="6" t="s">
        <v>62</v>
      </c>
      <c r="C74" s="11"/>
      <c r="D74" s="11">
        <v>0</v>
      </c>
      <c r="E74" s="11">
        <v>0</v>
      </c>
      <c r="F74" s="11">
        <v>0</v>
      </c>
    </row>
    <row r="75" spans="1:6" ht="12.75">
      <c r="A75" s="13">
        <v>312002</v>
      </c>
      <c r="B75" s="6" t="s">
        <v>63</v>
      </c>
      <c r="C75" s="11">
        <v>11710</v>
      </c>
      <c r="D75" s="11">
        <v>11710</v>
      </c>
      <c r="E75" s="11">
        <v>11710</v>
      </c>
      <c r="F75" s="11">
        <v>11710</v>
      </c>
    </row>
    <row r="76" spans="1:6" ht="12.75">
      <c r="A76" s="13">
        <v>312007</v>
      </c>
      <c r="B76" s="6" t="s">
        <v>64</v>
      </c>
      <c r="C76" s="11">
        <v>3253</v>
      </c>
      <c r="D76" s="11">
        <v>3253</v>
      </c>
      <c r="E76" s="11">
        <v>3253</v>
      </c>
      <c r="F76" s="11">
        <v>3253</v>
      </c>
    </row>
    <row r="78" spans="1:6" ht="15.75">
      <c r="A78" s="16"/>
      <c r="B78" s="9" t="s">
        <v>65</v>
      </c>
      <c r="C78" s="10">
        <f>C9+C12+C15+C25+C36+C45+C48+C53</f>
        <v>4874176</v>
      </c>
      <c r="D78" s="10">
        <f>D9+D12+D15+D25+D36+D45+D48+D53</f>
        <v>4874176</v>
      </c>
      <c r="E78" s="10">
        <f>E9+E12+E15+E25+E36+E45+E48+E53</f>
        <v>4877676</v>
      </c>
      <c r="F78" s="10">
        <f>F9+F12+F15+F25+F36+F45+F48+F53</f>
        <v>4877676</v>
      </c>
    </row>
    <row r="79" spans="1:6" ht="15.75">
      <c r="A79" s="16"/>
      <c r="B79" s="9"/>
      <c r="C79" s="10"/>
      <c r="D79" s="10"/>
      <c r="E79" s="10"/>
      <c r="F79" s="10"/>
    </row>
    <row r="80" spans="1:2" ht="18">
      <c r="A80" s="17" t="s">
        <v>66</v>
      </c>
      <c r="B80" s="17"/>
    </row>
    <row r="82" spans="1:6" ht="15.75">
      <c r="A82" s="8">
        <v>233</v>
      </c>
      <c r="B82" s="9" t="s">
        <v>67</v>
      </c>
      <c r="C82" s="10">
        <f>C83</f>
        <v>13278</v>
      </c>
      <c r="D82" s="10">
        <f>D83</f>
        <v>13278</v>
      </c>
      <c r="E82" s="10">
        <f>E83</f>
        <v>13278</v>
      </c>
      <c r="F82" s="10">
        <f>F83</f>
        <v>13278</v>
      </c>
    </row>
    <row r="83" spans="1:6" ht="12.75">
      <c r="A83" s="6">
        <v>233000</v>
      </c>
      <c r="B83" s="6" t="s">
        <v>67</v>
      </c>
      <c r="C83" s="11">
        <v>13278</v>
      </c>
      <c r="D83" s="11">
        <v>13278</v>
      </c>
      <c r="E83" s="11">
        <v>13278</v>
      </c>
      <c r="F83" s="11">
        <v>13278</v>
      </c>
    </row>
    <row r="84" spans="1:6" ht="12.75">
      <c r="A84" s="6"/>
      <c r="B84" s="6"/>
      <c r="C84" s="11"/>
      <c r="D84" s="11"/>
      <c r="E84" s="11"/>
      <c r="F84" s="11"/>
    </row>
    <row r="85" spans="1:6" ht="15.75">
      <c r="A85" s="8">
        <v>322</v>
      </c>
      <c r="B85" s="9" t="s">
        <v>68</v>
      </c>
      <c r="C85" s="18">
        <f>SUM(C88:C97)</f>
        <v>200655</v>
      </c>
      <c r="D85" s="18">
        <f>SUM(D86:D97)</f>
        <v>3486631</v>
      </c>
      <c r="E85" s="18">
        <f>SUM(E86:E97)</f>
        <v>3486631</v>
      </c>
      <c r="F85" s="18">
        <f>SUM(F86:F97)</f>
        <v>3486631</v>
      </c>
    </row>
    <row r="86" spans="1:6" ht="12.75">
      <c r="A86" s="13">
        <v>322001</v>
      </c>
      <c r="B86" s="6" t="s">
        <v>69</v>
      </c>
      <c r="C86" s="19"/>
      <c r="D86" s="19">
        <v>0</v>
      </c>
      <c r="E86" s="19">
        <v>0</v>
      </c>
      <c r="F86" s="19">
        <v>0</v>
      </c>
    </row>
    <row r="87" spans="1:6" ht="12.75">
      <c r="A87" s="6">
        <v>322001</v>
      </c>
      <c r="B87" s="6" t="s">
        <v>70</v>
      </c>
      <c r="C87" s="11">
        <v>39833</v>
      </c>
      <c r="D87" s="11">
        <v>39833</v>
      </c>
      <c r="E87" s="11">
        <v>39833</v>
      </c>
      <c r="F87" s="11">
        <v>39833</v>
      </c>
    </row>
    <row r="88" spans="1:6" ht="12.75">
      <c r="A88" s="6">
        <v>322002</v>
      </c>
      <c r="B88" s="6" t="s">
        <v>71</v>
      </c>
      <c r="C88" s="11">
        <v>131761</v>
      </c>
      <c r="D88" s="11">
        <v>131761</v>
      </c>
      <c r="E88" s="11">
        <v>131761</v>
      </c>
      <c r="F88" s="11">
        <v>131761</v>
      </c>
    </row>
    <row r="89" spans="1:6" ht="12.75">
      <c r="A89" s="6">
        <v>322001</v>
      </c>
      <c r="B89" s="6" t="s">
        <v>72</v>
      </c>
      <c r="C89" s="11"/>
      <c r="D89" s="11">
        <v>506540</v>
      </c>
      <c r="E89" s="11">
        <v>506540</v>
      </c>
      <c r="F89" s="11">
        <v>506540</v>
      </c>
    </row>
    <row r="90" spans="1:6" ht="12.75">
      <c r="A90" s="6">
        <v>322001</v>
      </c>
      <c r="B90" s="6" t="s">
        <v>73</v>
      </c>
      <c r="C90" s="11"/>
      <c r="D90" s="11">
        <v>408290</v>
      </c>
      <c r="E90" s="11">
        <v>408290</v>
      </c>
      <c r="F90" s="11">
        <v>408290</v>
      </c>
    </row>
    <row r="91" spans="1:6" ht="12.75">
      <c r="A91" s="6">
        <v>322001</v>
      </c>
      <c r="B91" s="6" t="s">
        <v>74</v>
      </c>
      <c r="C91" s="11"/>
      <c r="D91" s="11">
        <v>929288</v>
      </c>
      <c r="E91" s="11">
        <v>929288</v>
      </c>
      <c r="F91" s="11">
        <v>929288</v>
      </c>
    </row>
    <row r="92" spans="1:6" ht="12.75">
      <c r="A92" s="6">
        <v>322001</v>
      </c>
      <c r="B92" s="6" t="s">
        <v>75</v>
      </c>
      <c r="C92" s="11"/>
      <c r="D92" s="11">
        <v>1192858</v>
      </c>
      <c r="E92" s="11">
        <v>1192858</v>
      </c>
      <c r="F92" s="11">
        <v>1192858</v>
      </c>
    </row>
    <row r="93" spans="1:6" ht="12.75">
      <c r="A93" s="6">
        <v>322001</v>
      </c>
      <c r="B93" s="6" t="s">
        <v>76</v>
      </c>
      <c r="C93" s="11">
        <v>29061</v>
      </c>
      <c r="D93" s="11">
        <v>249000</v>
      </c>
      <c r="E93" s="11">
        <v>249000</v>
      </c>
      <c r="F93" s="11">
        <v>249000</v>
      </c>
    </row>
    <row r="94" spans="1:6" ht="12.75">
      <c r="A94" s="6">
        <v>322001</v>
      </c>
      <c r="B94" s="6" t="s">
        <v>77</v>
      </c>
      <c r="C94" s="11"/>
      <c r="D94" s="11">
        <v>0</v>
      </c>
      <c r="E94" s="11">
        <v>0</v>
      </c>
      <c r="F94" s="11">
        <v>0</v>
      </c>
    </row>
    <row r="95" spans="1:6" ht="12.75">
      <c r="A95" s="6">
        <v>322001</v>
      </c>
      <c r="B95" s="6" t="s">
        <v>78</v>
      </c>
      <c r="C95" s="11"/>
      <c r="D95" s="11">
        <v>0</v>
      </c>
      <c r="E95" s="11">
        <v>0</v>
      </c>
      <c r="F95" s="11">
        <v>0</v>
      </c>
    </row>
    <row r="96" spans="1:6" ht="12.75">
      <c r="A96" s="6">
        <v>322001</v>
      </c>
      <c r="B96" s="6" t="s">
        <v>79</v>
      </c>
      <c r="C96" s="11"/>
      <c r="D96" s="11">
        <v>0</v>
      </c>
      <c r="E96" s="11">
        <v>0</v>
      </c>
      <c r="F96" s="11">
        <v>0</v>
      </c>
    </row>
    <row r="97" spans="1:6" ht="12.75">
      <c r="A97" s="6">
        <v>322002</v>
      </c>
      <c r="B97" s="6" t="s">
        <v>80</v>
      </c>
      <c r="C97" s="11">
        <v>39833</v>
      </c>
      <c r="D97" s="11">
        <v>29061</v>
      </c>
      <c r="E97" s="11">
        <v>29061</v>
      </c>
      <c r="F97" s="11">
        <v>29061</v>
      </c>
    </row>
    <row r="99" spans="1:6" ht="15.75">
      <c r="A99" s="20"/>
      <c r="B99" s="21" t="s">
        <v>81</v>
      </c>
      <c r="C99" s="10" t="e">
        <f>#REF!+C82+C85+#REF!</f>
        <v>#REF!</v>
      </c>
      <c r="D99" s="10">
        <f>D82+D85</f>
        <v>3499909</v>
      </c>
      <c r="E99" s="10">
        <f>E82+E85</f>
        <v>3499909</v>
      </c>
      <c r="F99" s="10">
        <f>F82+F85</f>
        <v>3499909</v>
      </c>
    </row>
    <row r="100" spans="1:6" ht="15.75">
      <c r="A100" s="20"/>
      <c r="B100" s="21"/>
      <c r="C100" s="10"/>
      <c r="D100" s="10"/>
      <c r="E100" s="10"/>
      <c r="F100" s="10"/>
    </row>
    <row r="101" spans="1:6" ht="18">
      <c r="A101" s="5" t="s">
        <v>82</v>
      </c>
      <c r="B101" s="22"/>
      <c r="C101" s="7" t="s">
        <v>83</v>
      </c>
      <c r="D101" s="7" t="s">
        <v>5</v>
      </c>
      <c r="E101" s="7" t="s">
        <v>5</v>
      </c>
      <c r="F101" s="7" t="s">
        <v>5</v>
      </c>
    </row>
    <row r="103" spans="1:6" ht="15.75">
      <c r="A103" s="9" t="s">
        <v>84</v>
      </c>
      <c r="B103" s="9" t="s">
        <v>85</v>
      </c>
      <c r="C103" s="10">
        <f>SUM(C104:C151)</f>
        <v>579407</v>
      </c>
      <c r="D103" s="10">
        <f>SUM(D104:D151)</f>
        <v>580967</v>
      </c>
      <c r="E103" s="10">
        <f>SUM(E104:E151)</f>
        <v>580967</v>
      </c>
      <c r="F103" s="10">
        <f>SUM(F104:F151)</f>
        <v>580967</v>
      </c>
    </row>
    <row r="104" spans="1:6" ht="12.75">
      <c r="A104" s="6">
        <v>610000</v>
      </c>
      <c r="B104" s="6" t="s">
        <v>86</v>
      </c>
      <c r="C104" s="11">
        <v>230911</v>
      </c>
      <c r="D104" s="11">
        <v>230911</v>
      </c>
      <c r="E104" s="11">
        <v>230911</v>
      </c>
      <c r="F104" s="11">
        <v>230911</v>
      </c>
    </row>
    <row r="105" spans="1:6" ht="12.75">
      <c r="A105" s="6">
        <v>620000</v>
      </c>
      <c r="B105" s="6" t="s">
        <v>87</v>
      </c>
      <c r="C105" s="11">
        <v>83121</v>
      </c>
      <c r="D105" s="11">
        <v>84681</v>
      </c>
      <c r="E105" s="11">
        <v>84681</v>
      </c>
      <c r="F105" s="11">
        <v>84681</v>
      </c>
    </row>
    <row r="106" spans="1:6" ht="12.75">
      <c r="A106" s="6">
        <v>631001</v>
      </c>
      <c r="B106" s="6" t="s">
        <v>88</v>
      </c>
      <c r="C106" s="11">
        <v>1210</v>
      </c>
      <c r="D106" s="11">
        <v>1210</v>
      </c>
      <c r="E106" s="11">
        <v>1210</v>
      </c>
      <c r="F106" s="11">
        <v>1210</v>
      </c>
    </row>
    <row r="107" spans="1:6" ht="12.75">
      <c r="A107" s="6">
        <v>631002</v>
      </c>
      <c r="B107" s="6" t="s">
        <v>89</v>
      </c>
      <c r="C107" s="11">
        <v>500</v>
      </c>
      <c r="D107" s="11">
        <v>500</v>
      </c>
      <c r="E107" s="11">
        <v>500</v>
      </c>
      <c r="F107" s="11">
        <v>500</v>
      </c>
    </row>
    <row r="108" spans="1:6" ht="12.75">
      <c r="A108" s="6">
        <v>632001</v>
      </c>
      <c r="B108" s="6" t="s">
        <v>90</v>
      </c>
      <c r="C108" s="11">
        <v>31534</v>
      </c>
      <c r="D108" s="11">
        <v>31534</v>
      </c>
      <c r="E108" s="11">
        <v>31534</v>
      </c>
      <c r="F108" s="11">
        <v>31534</v>
      </c>
    </row>
    <row r="109" spans="1:6" ht="12.75">
      <c r="A109" s="6">
        <v>632002</v>
      </c>
      <c r="B109" s="6" t="s">
        <v>91</v>
      </c>
      <c r="C109" s="11">
        <v>1660</v>
      </c>
      <c r="D109" s="11">
        <v>1660</v>
      </c>
      <c r="E109" s="11">
        <v>1660</v>
      </c>
      <c r="F109" s="11">
        <v>1660</v>
      </c>
    </row>
    <row r="110" spans="1:6" ht="12.75">
      <c r="A110" s="6">
        <v>632003</v>
      </c>
      <c r="B110" s="6" t="s">
        <v>92</v>
      </c>
      <c r="C110" s="11">
        <v>20912</v>
      </c>
      <c r="D110" s="11">
        <v>20912</v>
      </c>
      <c r="E110" s="11">
        <v>20912</v>
      </c>
      <c r="F110" s="11">
        <v>20912</v>
      </c>
    </row>
    <row r="111" spans="1:6" ht="12.75">
      <c r="A111" s="6">
        <v>633001</v>
      </c>
      <c r="B111" s="6" t="s">
        <v>93</v>
      </c>
      <c r="C111" s="11">
        <v>3319</v>
      </c>
      <c r="D111" s="11">
        <v>3319</v>
      </c>
      <c r="E111" s="11">
        <v>3319</v>
      </c>
      <c r="F111" s="11">
        <v>3319</v>
      </c>
    </row>
    <row r="112" spans="1:6" ht="12.75">
      <c r="A112" s="6">
        <v>633002</v>
      </c>
      <c r="B112" s="6" t="s">
        <v>94</v>
      </c>
      <c r="C112" s="11">
        <v>3320</v>
      </c>
      <c r="D112" s="11">
        <v>3320</v>
      </c>
      <c r="E112" s="11">
        <v>3320</v>
      </c>
      <c r="F112" s="11">
        <v>3320</v>
      </c>
    </row>
    <row r="113" spans="1:6" ht="12.75">
      <c r="A113" s="6">
        <v>633003</v>
      </c>
      <c r="B113" s="6" t="s">
        <v>95</v>
      </c>
      <c r="C113" s="11">
        <v>60</v>
      </c>
      <c r="D113" s="11">
        <v>60</v>
      </c>
      <c r="E113" s="11">
        <v>60</v>
      </c>
      <c r="F113" s="11">
        <v>60</v>
      </c>
    </row>
    <row r="114" spans="1:6" ht="12.75">
      <c r="A114" s="6">
        <v>633004</v>
      </c>
      <c r="B114" s="6" t="s">
        <v>96</v>
      </c>
      <c r="C114" s="11">
        <v>498</v>
      </c>
      <c r="D114" s="11">
        <v>498</v>
      </c>
      <c r="E114" s="11">
        <v>498</v>
      </c>
      <c r="F114" s="11">
        <v>498</v>
      </c>
    </row>
    <row r="115" spans="1:6" ht="12.75">
      <c r="A115" s="6">
        <v>633006</v>
      </c>
      <c r="B115" s="6" t="s">
        <v>97</v>
      </c>
      <c r="C115" s="11">
        <v>12441</v>
      </c>
      <c r="D115" s="11">
        <v>12441</v>
      </c>
      <c r="E115" s="11">
        <v>12441</v>
      </c>
      <c r="F115" s="11">
        <v>12441</v>
      </c>
    </row>
    <row r="116" spans="1:6" ht="12.75">
      <c r="A116" s="6">
        <v>633009</v>
      </c>
      <c r="B116" s="6" t="s">
        <v>98</v>
      </c>
      <c r="C116" s="11">
        <v>5311</v>
      </c>
      <c r="D116" s="11">
        <v>5311</v>
      </c>
      <c r="E116" s="11">
        <v>5311</v>
      </c>
      <c r="F116" s="11">
        <v>5311</v>
      </c>
    </row>
    <row r="117" spans="1:6" ht="12.75">
      <c r="A117" s="6">
        <v>633016</v>
      </c>
      <c r="B117" s="6" t="s">
        <v>99</v>
      </c>
      <c r="C117" s="11">
        <v>7635</v>
      </c>
      <c r="D117" s="11">
        <v>7635</v>
      </c>
      <c r="E117" s="11">
        <v>7635</v>
      </c>
      <c r="F117" s="11">
        <v>7635</v>
      </c>
    </row>
    <row r="118" spans="1:6" ht="12.75">
      <c r="A118" s="6">
        <v>633018</v>
      </c>
      <c r="B118" s="6" t="s">
        <v>100</v>
      </c>
      <c r="C118" s="11">
        <v>34</v>
      </c>
      <c r="D118" s="11">
        <v>34</v>
      </c>
      <c r="E118" s="11">
        <v>34</v>
      </c>
      <c r="F118" s="11">
        <v>34</v>
      </c>
    </row>
    <row r="119" spans="1:6" ht="12.75">
      <c r="A119" s="6">
        <v>634001</v>
      </c>
      <c r="B119" s="6" t="s">
        <v>101</v>
      </c>
      <c r="C119" s="11">
        <v>7303</v>
      </c>
      <c r="D119" s="11">
        <v>7303</v>
      </c>
      <c r="E119" s="11">
        <v>7303</v>
      </c>
      <c r="F119" s="11">
        <v>7303</v>
      </c>
    </row>
    <row r="120" spans="1:6" ht="12.75">
      <c r="A120" s="6">
        <v>634002</v>
      </c>
      <c r="B120" s="6" t="s">
        <v>102</v>
      </c>
      <c r="C120" s="11">
        <v>6639</v>
      </c>
      <c r="D120" s="11">
        <v>6639</v>
      </c>
      <c r="E120" s="11">
        <v>6639</v>
      </c>
      <c r="F120" s="11">
        <v>6639</v>
      </c>
    </row>
    <row r="121" spans="1:6" ht="12.75">
      <c r="A121" s="6">
        <v>634003</v>
      </c>
      <c r="B121" s="6" t="s">
        <v>103</v>
      </c>
      <c r="C121" s="11">
        <v>1660</v>
      </c>
      <c r="D121" s="11">
        <v>1660</v>
      </c>
      <c r="E121" s="11">
        <v>1660</v>
      </c>
      <c r="F121" s="11">
        <v>1660</v>
      </c>
    </row>
    <row r="122" spans="1:6" ht="12.75">
      <c r="A122" s="6">
        <v>634004</v>
      </c>
      <c r="B122" s="6" t="s">
        <v>104</v>
      </c>
      <c r="C122" s="11">
        <v>1226</v>
      </c>
      <c r="D122" s="11">
        <v>1226</v>
      </c>
      <c r="E122" s="11">
        <v>1226</v>
      </c>
      <c r="F122" s="11">
        <v>1226</v>
      </c>
    </row>
    <row r="123" spans="1:6" ht="12.75">
      <c r="A123" s="6">
        <v>634005</v>
      </c>
      <c r="B123" s="6" t="s">
        <v>105</v>
      </c>
      <c r="C123" s="11">
        <v>176</v>
      </c>
      <c r="D123" s="11">
        <v>176</v>
      </c>
      <c r="E123" s="11">
        <v>176</v>
      </c>
      <c r="F123" s="11">
        <v>176</v>
      </c>
    </row>
    <row r="124" spans="1:6" ht="12.75">
      <c r="A124" s="6">
        <v>634006</v>
      </c>
      <c r="B124" s="6" t="s">
        <v>106</v>
      </c>
      <c r="C124" s="11">
        <v>33</v>
      </c>
      <c r="D124" s="11">
        <v>33</v>
      </c>
      <c r="E124" s="11">
        <v>33</v>
      </c>
      <c r="F124" s="11">
        <v>33</v>
      </c>
    </row>
    <row r="125" spans="1:6" ht="12.75">
      <c r="A125" s="6">
        <v>635001</v>
      </c>
      <c r="B125" s="6" t="s">
        <v>107</v>
      </c>
      <c r="C125" s="11">
        <v>66</v>
      </c>
      <c r="D125" s="11">
        <v>66</v>
      </c>
      <c r="E125" s="11">
        <v>66</v>
      </c>
      <c r="F125" s="11">
        <v>66</v>
      </c>
    </row>
    <row r="126" spans="1:6" ht="12.75">
      <c r="A126" s="6">
        <v>635002</v>
      </c>
      <c r="B126" s="6" t="s">
        <v>108</v>
      </c>
      <c r="C126" s="11">
        <v>13278</v>
      </c>
      <c r="D126" s="11">
        <v>13278</v>
      </c>
      <c r="E126" s="11">
        <v>13278</v>
      </c>
      <c r="F126" s="11">
        <v>13278</v>
      </c>
    </row>
    <row r="127" spans="1:6" ht="12.75">
      <c r="A127" s="6">
        <v>635003</v>
      </c>
      <c r="B127" s="6" t="s">
        <v>109</v>
      </c>
      <c r="C127" s="11">
        <v>66</v>
      </c>
      <c r="D127" s="11">
        <v>66</v>
      </c>
      <c r="E127" s="11">
        <v>66</v>
      </c>
      <c r="F127" s="11">
        <v>66</v>
      </c>
    </row>
    <row r="128" spans="1:6" ht="12.75">
      <c r="A128" s="6">
        <v>635004</v>
      </c>
      <c r="B128" s="6" t="s">
        <v>110</v>
      </c>
      <c r="C128" s="11">
        <v>160</v>
      </c>
      <c r="D128" s="11">
        <v>160</v>
      </c>
      <c r="E128" s="11">
        <v>160</v>
      </c>
      <c r="F128" s="11">
        <v>160</v>
      </c>
    </row>
    <row r="129" spans="1:6" ht="12.75">
      <c r="A129" s="6">
        <v>635005</v>
      </c>
      <c r="B129" s="6" t="s">
        <v>111</v>
      </c>
      <c r="C129" s="11">
        <v>66</v>
      </c>
      <c r="D129" s="11">
        <v>66</v>
      </c>
      <c r="E129" s="11">
        <v>66</v>
      </c>
      <c r="F129" s="11">
        <v>66</v>
      </c>
    </row>
    <row r="130" spans="1:6" ht="12.75">
      <c r="A130" s="6">
        <v>635006</v>
      </c>
      <c r="B130" s="6" t="s">
        <v>112</v>
      </c>
      <c r="C130" s="11">
        <v>7000</v>
      </c>
      <c r="D130" s="11">
        <v>7000</v>
      </c>
      <c r="E130" s="11">
        <v>7000</v>
      </c>
      <c r="F130" s="11">
        <v>7000</v>
      </c>
    </row>
    <row r="131" spans="1:6" ht="12.75">
      <c r="A131" s="6">
        <v>636001</v>
      </c>
      <c r="B131" s="6" t="s">
        <v>113</v>
      </c>
      <c r="C131" s="11">
        <v>3552</v>
      </c>
      <c r="D131" s="11">
        <v>3552</v>
      </c>
      <c r="E131" s="11">
        <v>3552</v>
      </c>
      <c r="F131" s="11">
        <v>3552</v>
      </c>
    </row>
    <row r="132" spans="1:6" ht="12.75">
      <c r="A132" s="6">
        <v>637001</v>
      </c>
      <c r="B132" s="6" t="s">
        <v>114</v>
      </c>
      <c r="C132" s="11">
        <v>32530</v>
      </c>
      <c r="D132" s="11">
        <v>32530</v>
      </c>
      <c r="E132" s="11">
        <v>32530</v>
      </c>
      <c r="F132" s="11">
        <v>32530</v>
      </c>
    </row>
    <row r="133" spans="1:6" ht="12.75">
      <c r="A133" s="6">
        <v>637002</v>
      </c>
      <c r="B133" s="6" t="s">
        <v>115</v>
      </c>
      <c r="C133" s="11">
        <v>3400</v>
      </c>
      <c r="D133" s="11">
        <v>3400</v>
      </c>
      <c r="E133" s="11">
        <v>3400</v>
      </c>
      <c r="F133" s="11">
        <v>3400</v>
      </c>
    </row>
    <row r="134" spans="1:6" ht="12.75">
      <c r="A134" s="6">
        <v>637003</v>
      </c>
      <c r="B134" s="6" t="s">
        <v>116</v>
      </c>
      <c r="C134" s="11">
        <v>6639</v>
      </c>
      <c r="D134" s="11">
        <v>6639</v>
      </c>
      <c r="E134" s="11">
        <v>6639</v>
      </c>
      <c r="F134" s="11">
        <v>6639</v>
      </c>
    </row>
    <row r="135" spans="1:6" ht="12.75">
      <c r="A135" s="6">
        <v>637004</v>
      </c>
      <c r="B135" s="6" t="s">
        <v>117</v>
      </c>
      <c r="C135" s="11">
        <v>5643</v>
      </c>
      <c r="D135" s="11">
        <v>5643</v>
      </c>
      <c r="E135" s="11">
        <v>5643</v>
      </c>
      <c r="F135" s="11">
        <v>5643</v>
      </c>
    </row>
    <row r="136" spans="1:6" ht="12.75">
      <c r="A136" s="6">
        <v>637005</v>
      </c>
      <c r="B136" s="6" t="s">
        <v>118</v>
      </c>
      <c r="C136" s="11">
        <v>21702</v>
      </c>
      <c r="D136" s="11">
        <v>21702</v>
      </c>
      <c r="E136" s="11">
        <v>21702</v>
      </c>
      <c r="F136" s="11">
        <v>21702</v>
      </c>
    </row>
    <row r="137" spans="1:6" ht="12.75">
      <c r="A137" s="6">
        <v>637006</v>
      </c>
      <c r="B137" s="6" t="s">
        <v>119</v>
      </c>
      <c r="C137" s="11">
        <v>166</v>
      </c>
      <c r="D137" s="11">
        <v>166</v>
      </c>
      <c r="E137" s="11">
        <v>166</v>
      </c>
      <c r="F137" s="11">
        <v>166</v>
      </c>
    </row>
    <row r="138" spans="1:6" ht="12.75">
      <c r="A138" s="6">
        <v>637011</v>
      </c>
      <c r="B138" s="6" t="s">
        <v>120</v>
      </c>
      <c r="C138" s="11">
        <v>1910</v>
      </c>
      <c r="D138" s="11">
        <v>1910</v>
      </c>
      <c r="E138" s="11">
        <v>1910</v>
      </c>
      <c r="F138" s="11">
        <v>1910</v>
      </c>
    </row>
    <row r="139" spans="1:6" ht="12.75">
      <c r="A139" s="6"/>
      <c r="B139" s="6" t="s">
        <v>121</v>
      </c>
      <c r="C139" s="11">
        <v>9959</v>
      </c>
      <c r="D139" s="11">
        <v>9959</v>
      </c>
      <c r="E139" s="11">
        <v>9959</v>
      </c>
      <c r="F139" s="11">
        <v>9959</v>
      </c>
    </row>
    <row r="140" spans="1:6" ht="12.75">
      <c r="A140" s="6">
        <v>637012</v>
      </c>
      <c r="B140" s="6" t="s">
        <v>122</v>
      </c>
      <c r="C140" s="11">
        <v>4116</v>
      </c>
      <c r="D140" s="11">
        <v>4116</v>
      </c>
      <c r="E140" s="11">
        <v>4116</v>
      </c>
      <c r="F140" s="11">
        <v>4116</v>
      </c>
    </row>
    <row r="141" spans="1:6" ht="12.75">
      <c r="A141" s="6">
        <v>637014</v>
      </c>
      <c r="B141" s="6" t="s">
        <v>123</v>
      </c>
      <c r="C141" s="11">
        <v>10300</v>
      </c>
      <c r="D141" s="11">
        <v>10300</v>
      </c>
      <c r="E141" s="11">
        <v>10300</v>
      </c>
      <c r="F141" s="11">
        <v>10300</v>
      </c>
    </row>
    <row r="142" spans="1:6" ht="12.75">
      <c r="A142" s="6">
        <v>637015</v>
      </c>
      <c r="B142" s="6" t="s">
        <v>124</v>
      </c>
      <c r="C142" s="11">
        <v>12200</v>
      </c>
      <c r="D142" s="11">
        <v>12200</v>
      </c>
      <c r="E142" s="11">
        <v>12200</v>
      </c>
      <c r="F142" s="11">
        <v>12200</v>
      </c>
    </row>
    <row r="143" spans="1:6" ht="12.75">
      <c r="A143" s="6">
        <v>637016</v>
      </c>
      <c r="B143" s="6" t="s">
        <v>125</v>
      </c>
      <c r="C143" s="11">
        <v>2158</v>
      </c>
      <c r="D143" s="11">
        <v>2158</v>
      </c>
      <c r="E143" s="11">
        <v>2158</v>
      </c>
      <c r="F143" s="11">
        <v>2158</v>
      </c>
    </row>
    <row r="144" spans="1:6" ht="12.75">
      <c r="A144" s="6">
        <v>637019</v>
      </c>
      <c r="B144" s="6" t="s">
        <v>126</v>
      </c>
      <c r="C144" s="11"/>
      <c r="D144" s="11">
        <v>0</v>
      </c>
      <c r="E144" s="11">
        <v>0</v>
      </c>
      <c r="F144" s="11">
        <v>0</v>
      </c>
    </row>
    <row r="145" spans="1:6" ht="12.75">
      <c r="A145" s="6">
        <v>637023</v>
      </c>
      <c r="B145" s="6" t="s">
        <v>127</v>
      </c>
      <c r="C145" s="11">
        <v>1000</v>
      </c>
      <c r="D145" s="11">
        <v>1000</v>
      </c>
      <c r="E145" s="11">
        <v>1000</v>
      </c>
      <c r="F145" s="11">
        <v>1000</v>
      </c>
    </row>
    <row r="146" spans="1:6" ht="12.75">
      <c r="A146" s="6">
        <v>637026</v>
      </c>
      <c r="B146" s="6" t="s">
        <v>128</v>
      </c>
      <c r="C146" s="11">
        <v>4315</v>
      </c>
      <c r="D146" s="11">
        <v>4315</v>
      </c>
      <c r="E146" s="11">
        <v>4315</v>
      </c>
      <c r="F146" s="11">
        <v>4315</v>
      </c>
    </row>
    <row r="147" spans="1:6" ht="12.75">
      <c r="A147" s="6">
        <v>637027</v>
      </c>
      <c r="B147" s="6" t="s">
        <v>129</v>
      </c>
      <c r="C147" s="11">
        <v>8644</v>
      </c>
      <c r="D147" s="11">
        <v>8644</v>
      </c>
      <c r="E147" s="11">
        <v>8644</v>
      </c>
      <c r="F147" s="11">
        <v>8644</v>
      </c>
    </row>
    <row r="148" spans="1:6" ht="12.75">
      <c r="A148" s="6">
        <v>637031</v>
      </c>
      <c r="B148" s="6" t="s">
        <v>130</v>
      </c>
      <c r="C148" s="11"/>
      <c r="D148" s="11">
        <v>0</v>
      </c>
      <c r="E148" s="11">
        <v>0</v>
      </c>
      <c r="F148" s="11">
        <v>0</v>
      </c>
    </row>
    <row r="149" spans="1:6" ht="12.75">
      <c r="A149" s="6">
        <v>637035</v>
      </c>
      <c r="B149" s="6" t="s">
        <v>131</v>
      </c>
      <c r="C149" s="11">
        <v>7947</v>
      </c>
      <c r="D149" s="11">
        <v>7947</v>
      </c>
      <c r="E149" s="11">
        <v>7947</v>
      </c>
      <c r="F149" s="11">
        <v>7947</v>
      </c>
    </row>
    <row r="150" spans="1:6" ht="12.75">
      <c r="A150" s="6">
        <v>641006</v>
      </c>
      <c r="B150" s="6" t="s">
        <v>132</v>
      </c>
      <c r="C150" s="11">
        <v>2423</v>
      </c>
      <c r="D150" s="11">
        <v>2423</v>
      </c>
      <c r="E150" s="11">
        <v>2423</v>
      </c>
      <c r="F150" s="11">
        <v>2423</v>
      </c>
    </row>
    <row r="151" spans="1:6" ht="12.75">
      <c r="A151" s="6">
        <v>642015</v>
      </c>
      <c r="B151" s="6" t="s">
        <v>133</v>
      </c>
      <c r="C151" s="11">
        <v>664</v>
      </c>
      <c r="D151" s="11">
        <v>664</v>
      </c>
      <c r="E151" s="11">
        <v>664</v>
      </c>
      <c r="F151" s="11">
        <v>664</v>
      </c>
    </row>
    <row r="152" spans="1:2" ht="12.75">
      <c r="A152" s="6"/>
      <c r="B152" s="6"/>
    </row>
    <row r="153" spans="1:6" ht="15.75">
      <c r="A153" s="23" t="s">
        <v>134</v>
      </c>
      <c r="B153" s="21" t="s">
        <v>46</v>
      </c>
      <c r="C153" s="10">
        <f>SUM(C154:C156)</f>
        <v>17869</v>
      </c>
      <c r="D153" s="10">
        <f>SUM(D154:D156)</f>
        <v>17869</v>
      </c>
      <c r="E153" s="10">
        <f>SUM(E154:E156)</f>
        <v>17869</v>
      </c>
      <c r="F153" s="10">
        <f>SUM(F154:F156)</f>
        <v>17869</v>
      </c>
    </row>
    <row r="154" spans="1:6" ht="12.75">
      <c r="A154" s="24" t="s">
        <v>135</v>
      </c>
      <c r="B154" s="25" t="s">
        <v>136</v>
      </c>
      <c r="C154" s="11">
        <v>11776</v>
      </c>
      <c r="D154" s="11">
        <v>11776</v>
      </c>
      <c r="E154" s="11">
        <v>11776</v>
      </c>
      <c r="F154" s="11">
        <v>11776</v>
      </c>
    </row>
    <row r="155" spans="1:6" ht="12.75">
      <c r="A155" s="6">
        <v>620000</v>
      </c>
      <c r="B155" s="6" t="s">
        <v>87</v>
      </c>
      <c r="C155" s="11">
        <v>3973</v>
      </c>
      <c r="D155" s="11">
        <v>3973</v>
      </c>
      <c r="E155" s="11">
        <v>3973</v>
      </c>
      <c r="F155" s="11">
        <v>3973</v>
      </c>
    </row>
    <row r="156" spans="1:6" ht="12.75">
      <c r="A156" s="6">
        <v>630000</v>
      </c>
      <c r="B156" s="6" t="s">
        <v>137</v>
      </c>
      <c r="C156" s="11">
        <v>2120</v>
      </c>
      <c r="D156" s="11">
        <v>2120</v>
      </c>
      <c r="E156" s="11">
        <v>2120</v>
      </c>
      <c r="F156" s="11">
        <v>2120</v>
      </c>
    </row>
    <row r="158" spans="1:6" ht="15.75">
      <c r="A158" s="9" t="s">
        <v>138</v>
      </c>
      <c r="B158" s="21" t="s">
        <v>139</v>
      </c>
      <c r="C158" s="10">
        <f>SUM(C159:C161)</f>
        <v>5165</v>
      </c>
      <c r="D158" s="10">
        <f>SUM(D159:D161)</f>
        <v>5165</v>
      </c>
      <c r="E158" s="10">
        <f>SUM(E159:E161)</f>
        <v>5165</v>
      </c>
      <c r="F158" s="10">
        <f>SUM(F159:F161)</f>
        <v>5165</v>
      </c>
    </row>
    <row r="159" spans="1:6" ht="12.75">
      <c r="A159" s="25">
        <v>637005</v>
      </c>
      <c r="B159" s="25" t="s">
        <v>140</v>
      </c>
      <c r="C159" s="11">
        <v>1660</v>
      </c>
      <c r="D159" s="11">
        <v>1660</v>
      </c>
      <c r="E159" s="11">
        <v>1660</v>
      </c>
      <c r="F159" s="11">
        <v>1660</v>
      </c>
    </row>
    <row r="160" spans="1:6" ht="12.75">
      <c r="A160" s="6">
        <v>637012</v>
      </c>
      <c r="B160" s="6" t="s">
        <v>141</v>
      </c>
      <c r="C160" s="11">
        <v>3085</v>
      </c>
      <c r="D160" s="11">
        <v>3085</v>
      </c>
      <c r="E160" s="11">
        <v>3085</v>
      </c>
      <c r="F160" s="11">
        <v>3085</v>
      </c>
    </row>
    <row r="161" spans="1:6" ht="12.75">
      <c r="A161" s="6">
        <v>637035</v>
      </c>
      <c r="B161" s="6" t="s">
        <v>142</v>
      </c>
      <c r="C161" s="11">
        <v>420</v>
      </c>
      <c r="D161" s="11">
        <v>420</v>
      </c>
      <c r="E161" s="11">
        <v>420</v>
      </c>
      <c r="F161" s="11">
        <v>420</v>
      </c>
    </row>
    <row r="162" spans="1:6" ht="12.75">
      <c r="A162" s="6"/>
      <c r="B162" s="6"/>
      <c r="C162" s="11"/>
      <c r="D162" s="11"/>
      <c r="E162" s="11"/>
      <c r="F162" s="11"/>
    </row>
    <row r="163" spans="1:6" ht="12.75">
      <c r="A163" s="6"/>
      <c r="B163" s="6"/>
      <c r="C163" s="11"/>
      <c r="D163" s="11"/>
      <c r="E163" s="11"/>
      <c r="F163" s="11"/>
    </row>
    <row r="164" spans="1:2" ht="12.75">
      <c r="A164" s="6"/>
      <c r="B164" s="6"/>
    </row>
    <row r="165" spans="1:6" ht="15.75">
      <c r="A165" s="9" t="s">
        <v>143</v>
      </c>
      <c r="B165" s="9" t="s">
        <v>144</v>
      </c>
      <c r="C165" s="10">
        <f>SUM(C166:C168)</f>
        <v>12165</v>
      </c>
      <c r="D165" s="10">
        <f>SUM(D166:D168)</f>
        <v>12165</v>
      </c>
      <c r="E165" s="10">
        <f>SUM(E166:E168)</f>
        <v>12165</v>
      </c>
      <c r="F165" s="10">
        <f>SUM(F166:F168)</f>
        <v>12165</v>
      </c>
    </row>
    <row r="166" spans="1:6" ht="12.75">
      <c r="A166" s="6">
        <v>610000</v>
      </c>
      <c r="B166" s="6" t="s">
        <v>145</v>
      </c>
      <c r="C166" s="11">
        <v>8400</v>
      </c>
      <c r="D166" s="11">
        <v>8400</v>
      </c>
      <c r="E166" s="11">
        <v>8400</v>
      </c>
      <c r="F166" s="11">
        <v>8400</v>
      </c>
    </row>
    <row r="167" spans="1:6" ht="12.75">
      <c r="A167" s="6">
        <v>620000</v>
      </c>
      <c r="B167" s="6" t="s">
        <v>87</v>
      </c>
      <c r="C167" s="11">
        <v>2940</v>
      </c>
      <c r="D167" s="11">
        <v>2940</v>
      </c>
      <c r="E167" s="11">
        <v>2940</v>
      </c>
      <c r="F167" s="11">
        <v>2940</v>
      </c>
    </row>
    <row r="168" spans="1:6" ht="12.75">
      <c r="A168" s="13">
        <v>633000</v>
      </c>
      <c r="B168" s="6" t="s">
        <v>137</v>
      </c>
      <c r="C168" s="11">
        <v>825</v>
      </c>
      <c r="D168" s="11">
        <v>825</v>
      </c>
      <c r="E168" s="11">
        <v>825</v>
      </c>
      <c r="F168" s="11">
        <v>825</v>
      </c>
    </row>
    <row r="169" spans="1:6" ht="12.75">
      <c r="A169" s="13"/>
      <c r="B169" s="6"/>
      <c r="C169" s="11"/>
      <c r="D169" s="11"/>
      <c r="E169" s="11"/>
      <c r="F169" s="11"/>
    </row>
    <row r="170" spans="1:6" ht="15.75">
      <c r="A170" s="26" t="s">
        <v>146</v>
      </c>
      <c r="B170" s="9" t="s">
        <v>147</v>
      </c>
      <c r="C170" s="18">
        <f>SUM(C171:C172)</f>
        <v>7304</v>
      </c>
      <c r="D170" s="18">
        <f>SUM(D171:D172)</f>
        <v>7304</v>
      </c>
      <c r="E170" s="18">
        <f>SUM(E171:E172)</f>
        <v>7304</v>
      </c>
      <c r="F170" s="18">
        <f>SUM(F171:F172)</f>
        <v>7304</v>
      </c>
    </row>
    <row r="171" spans="1:6" ht="12.75">
      <c r="A171" s="13">
        <v>630000</v>
      </c>
      <c r="B171" s="6" t="s">
        <v>148</v>
      </c>
      <c r="C171" s="11">
        <v>3652</v>
      </c>
      <c r="D171" s="11">
        <v>3652</v>
      </c>
      <c r="E171" s="11">
        <v>3652</v>
      </c>
      <c r="F171" s="11">
        <v>3652</v>
      </c>
    </row>
    <row r="172" spans="1:6" ht="12.75">
      <c r="A172" s="13">
        <v>630000</v>
      </c>
      <c r="B172" s="6" t="s">
        <v>149</v>
      </c>
      <c r="C172" s="11">
        <v>3652</v>
      </c>
      <c r="D172" s="11">
        <v>3652</v>
      </c>
      <c r="E172" s="11">
        <v>3652</v>
      </c>
      <c r="F172" s="11">
        <v>3652</v>
      </c>
    </row>
    <row r="173" spans="1:2" ht="12.75">
      <c r="A173" s="6"/>
      <c r="B173" s="6"/>
    </row>
    <row r="174" spans="1:6" ht="15.75">
      <c r="A174" s="9" t="s">
        <v>150</v>
      </c>
      <c r="B174" s="9" t="s">
        <v>151</v>
      </c>
      <c r="C174" s="10">
        <f>SUM(C175:C179)</f>
        <v>14308</v>
      </c>
      <c r="D174" s="10">
        <f>SUM(D175:D179)</f>
        <v>14308</v>
      </c>
      <c r="E174" s="10">
        <f>SUM(E175:E179)</f>
        <v>14308</v>
      </c>
      <c r="F174" s="10">
        <f>SUM(F175:F179)</f>
        <v>14308</v>
      </c>
    </row>
    <row r="175" spans="1:6" ht="12.75">
      <c r="A175" s="6">
        <v>651002</v>
      </c>
      <c r="B175" s="6" t="s">
        <v>152</v>
      </c>
      <c r="C175" s="12">
        <v>1133</v>
      </c>
      <c r="D175" s="12">
        <v>1133</v>
      </c>
      <c r="E175" s="12">
        <v>1133</v>
      </c>
      <c r="F175" s="12">
        <v>1133</v>
      </c>
    </row>
    <row r="176" spans="1:6" ht="12.75">
      <c r="A176" s="6">
        <v>651002</v>
      </c>
      <c r="B176" s="6" t="s">
        <v>153</v>
      </c>
      <c r="C176" s="12">
        <v>5820</v>
      </c>
      <c r="D176" s="12">
        <v>5820</v>
      </c>
      <c r="E176" s="12">
        <v>5820</v>
      </c>
      <c r="F176" s="12">
        <v>5820</v>
      </c>
    </row>
    <row r="177" spans="1:6" ht="12.75">
      <c r="A177" s="6">
        <v>651002</v>
      </c>
      <c r="B177" s="6" t="s">
        <v>154</v>
      </c>
      <c r="C177" s="12">
        <v>1884</v>
      </c>
      <c r="D177" s="12">
        <v>1884</v>
      </c>
      <c r="E177" s="12">
        <v>1884</v>
      </c>
      <c r="F177" s="12">
        <v>1884</v>
      </c>
    </row>
    <row r="178" spans="1:6" ht="12.75">
      <c r="A178" s="6">
        <v>651002</v>
      </c>
      <c r="B178" s="6" t="s">
        <v>155</v>
      </c>
      <c r="C178" s="12"/>
      <c r="D178" s="12">
        <v>0</v>
      </c>
      <c r="E178" s="12">
        <v>0</v>
      </c>
      <c r="F178" s="12">
        <v>0</v>
      </c>
    </row>
    <row r="179" spans="1:6" ht="12.75">
      <c r="A179" s="6">
        <v>651002</v>
      </c>
      <c r="B179" s="6" t="s">
        <v>156</v>
      </c>
      <c r="C179" s="11">
        <v>5471</v>
      </c>
      <c r="D179" s="11">
        <v>5471</v>
      </c>
      <c r="E179" s="11">
        <v>5471</v>
      </c>
      <c r="F179" s="11">
        <v>5471</v>
      </c>
    </row>
    <row r="181" spans="1:6" ht="15.75">
      <c r="A181" s="27" t="s">
        <v>157</v>
      </c>
      <c r="B181" s="9" t="s">
        <v>158</v>
      </c>
      <c r="C181" s="10">
        <v>96782</v>
      </c>
      <c r="D181" s="10">
        <v>64318</v>
      </c>
      <c r="E181" s="10">
        <v>64318</v>
      </c>
      <c r="F181" s="10">
        <v>64318</v>
      </c>
    </row>
    <row r="182" spans="1:6" ht="15.75">
      <c r="A182" s="27"/>
      <c r="B182" s="9"/>
      <c r="C182" s="10"/>
      <c r="D182" s="10"/>
      <c r="E182" s="10"/>
      <c r="F182" s="10"/>
    </row>
    <row r="183" spans="1:6" ht="15.75">
      <c r="A183" s="9" t="s">
        <v>159</v>
      </c>
      <c r="B183" s="9" t="s">
        <v>160</v>
      </c>
      <c r="C183" s="10">
        <v>3319</v>
      </c>
      <c r="D183" s="10">
        <v>3319</v>
      </c>
      <c r="E183" s="10">
        <v>3319</v>
      </c>
      <c r="F183" s="10">
        <v>3319</v>
      </c>
    </row>
    <row r="184" spans="1:6" ht="15.75">
      <c r="A184" s="9"/>
      <c r="B184" s="9"/>
      <c r="C184" s="10"/>
      <c r="D184" s="10"/>
      <c r="E184" s="10"/>
      <c r="F184" s="10"/>
    </row>
    <row r="185" spans="1:6" ht="15.75">
      <c r="A185" s="9" t="s">
        <v>161</v>
      </c>
      <c r="B185" s="9" t="s">
        <v>162</v>
      </c>
      <c r="C185" s="10">
        <f>SUM(C186:C187)</f>
        <v>308906</v>
      </c>
      <c r="D185" s="10">
        <f>SUM(D186:D187)</f>
        <v>228906</v>
      </c>
      <c r="E185" s="10">
        <f>SUM(E186:E187)</f>
        <v>228906</v>
      </c>
      <c r="F185" s="10">
        <f>SUM(F186:F187)</f>
        <v>308906</v>
      </c>
    </row>
    <row r="186" spans="1:6" ht="12.75">
      <c r="A186" s="6">
        <v>600000</v>
      </c>
      <c r="B186" s="6" t="s">
        <v>163</v>
      </c>
      <c r="C186" s="11">
        <v>406</v>
      </c>
      <c r="D186" s="11">
        <v>406</v>
      </c>
      <c r="E186" s="11">
        <v>406</v>
      </c>
      <c r="F186" s="11">
        <v>406</v>
      </c>
    </row>
    <row r="187" spans="1:6" ht="12.75">
      <c r="A187" s="6">
        <v>641001</v>
      </c>
      <c r="B187" s="6" t="s">
        <v>164</v>
      </c>
      <c r="C187" s="11">
        <v>308500</v>
      </c>
      <c r="D187" s="11">
        <v>228500</v>
      </c>
      <c r="E187" s="11">
        <v>228500</v>
      </c>
      <c r="F187" s="11">
        <v>308500</v>
      </c>
    </row>
    <row r="188" spans="1:2" ht="12.75">
      <c r="A188" s="6"/>
      <c r="B188" s="6"/>
    </row>
    <row r="189" spans="1:6" ht="15.75">
      <c r="A189" s="9" t="s">
        <v>165</v>
      </c>
      <c r="B189" s="9" t="s">
        <v>166</v>
      </c>
      <c r="C189" s="10">
        <f>SUM(C190:C194)</f>
        <v>624659</v>
      </c>
      <c r="D189" s="10">
        <f>SUM(D190:D194)</f>
        <v>599161</v>
      </c>
      <c r="E189" s="10">
        <f>SUM(E190:E194)</f>
        <v>599161</v>
      </c>
      <c r="F189" s="10">
        <f>SUM(F190:F194)</f>
        <v>599161</v>
      </c>
    </row>
    <row r="190" spans="1:6" ht="12.75">
      <c r="A190" s="25">
        <v>633006</v>
      </c>
      <c r="B190" s="25" t="s">
        <v>167</v>
      </c>
      <c r="C190" s="11">
        <v>663</v>
      </c>
      <c r="D190" s="11">
        <v>663</v>
      </c>
      <c r="E190" s="11">
        <v>663</v>
      </c>
      <c r="F190" s="11">
        <v>663</v>
      </c>
    </row>
    <row r="191" spans="1:6" ht="12.75">
      <c r="A191" s="25">
        <v>641001</v>
      </c>
      <c r="B191" s="25" t="s">
        <v>168</v>
      </c>
      <c r="C191" s="11">
        <v>100000</v>
      </c>
      <c r="D191" s="11">
        <v>100000</v>
      </c>
      <c r="E191" s="11">
        <v>100000</v>
      </c>
      <c r="F191" s="11">
        <v>100000</v>
      </c>
    </row>
    <row r="192" spans="1:6" ht="12.75">
      <c r="A192" s="6">
        <v>641001</v>
      </c>
      <c r="B192" s="6" t="s">
        <v>169</v>
      </c>
      <c r="C192" s="11">
        <v>83000</v>
      </c>
      <c r="D192" s="11">
        <v>83000</v>
      </c>
      <c r="E192" s="11">
        <v>83000</v>
      </c>
      <c r="F192" s="11">
        <v>83000</v>
      </c>
    </row>
    <row r="193" spans="1:6" ht="12.75">
      <c r="A193" s="6">
        <v>641001</v>
      </c>
      <c r="B193" s="6" t="s">
        <v>170</v>
      </c>
      <c r="C193" s="11">
        <v>440000</v>
      </c>
      <c r="D193" s="11">
        <v>415000</v>
      </c>
      <c r="E193" s="11">
        <v>415000</v>
      </c>
      <c r="F193" s="11">
        <v>415000</v>
      </c>
    </row>
    <row r="194" spans="1:6" ht="12.75">
      <c r="A194" s="6">
        <v>642002</v>
      </c>
      <c r="B194" s="6" t="s">
        <v>171</v>
      </c>
      <c r="C194" s="11">
        <v>996</v>
      </c>
      <c r="D194" s="11">
        <v>498</v>
      </c>
      <c r="E194" s="11">
        <v>498</v>
      </c>
      <c r="F194" s="11">
        <v>498</v>
      </c>
    </row>
    <row r="195" spans="1:2" ht="12.75">
      <c r="A195" s="6"/>
      <c r="B195" s="6"/>
    </row>
    <row r="196" spans="1:6" ht="15.75">
      <c r="A196" s="21" t="s">
        <v>172</v>
      </c>
      <c r="B196" s="21" t="s">
        <v>173</v>
      </c>
      <c r="C196" s="10">
        <f>C197</f>
        <v>1178</v>
      </c>
      <c r="D196" s="10">
        <f>D197</f>
        <v>1178</v>
      </c>
      <c r="E196" s="10">
        <f>E197</f>
        <v>1178</v>
      </c>
      <c r="F196" s="10">
        <f>F197</f>
        <v>1178</v>
      </c>
    </row>
    <row r="197" spans="1:6" ht="12.75">
      <c r="A197" s="6">
        <v>600000</v>
      </c>
      <c r="B197" s="6" t="s">
        <v>174</v>
      </c>
      <c r="C197" s="11">
        <v>1178</v>
      </c>
      <c r="D197" s="11">
        <v>1178</v>
      </c>
      <c r="E197" s="11">
        <v>1178</v>
      </c>
      <c r="F197" s="11">
        <v>1178</v>
      </c>
    </row>
    <row r="198" spans="1:2" ht="12.75">
      <c r="A198" s="6"/>
      <c r="B198" s="6"/>
    </row>
    <row r="199" spans="1:6" ht="15.75">
      <c r="A199" s="28" t="s">
        <v>175</v>
      </c>
      <c r="B199" s="21" t="s">
        <v>176</v>
      </c>
      <c r="C199" s="10">
        <f>SUM(C200:C203)</f>
        <v>70603</v>
      </c>
      <c r="D199" s="10">
        <f>SUM(D200:D203)</f>
        <v>70603</v>
      </c>
      <c r="E199" s="10">
        <f>SUM(E200:E203)</f>
        <v>70603</v>
      </c>
      <c r="F199" s="10">
        <f>SUM(F200:F203)</f>
        <v>70603</v>
      </c>
    </row>
    <row r="200" spans="1:6" ht="12.75">
      <c r="A200" s="6">
        <v>610000</v>
      </c>
      <c r="B200" s="6" t="s">
        <v>177</v>
      </c>
      <c r="C200" s="11">
        <v>8702</v>
      </c>
      <c r="D200" s="11">
        <v>8702</v>
      </c>
      <c r="E200" s="11">
        <v>8702</v>
      </c>
      <c r="F200" s="11">
        <v>8702</v>
      </c>
    </row>
    <row r="201" spans="1:6" ht="12.75">
      <c r="A201" s="6">
        <v>620000</v>
      </c>
      <c r="B201" s="6" t="s">
        <v>178</v>
      </c>
      <c r="C201" s="11">
        <v>3082</v>
      </c>
      <c r="D201" s="11">
        <v>3082</v>
      </c>
      <c r="E201" s="11">
        <v>3082</v>
      </c>
      <c r="F201" s="11">
        <v>3082</v>
      </c>
    </row>
    <row r="202" spans="1:6" ht="12.75">
      <c r="A202" s="6">
        <v>630000</v>
      </c>
      <c r="B202" s="6" t="s">
        <v>179</v>
      </c>
      <c r="C202" s="11">
        <v>730</v>
      </c>
      <c r="D202" s="11">
        <v>730</v>
      </c>
      <c r="E202" s="11">
        <v>730</v>
      </c>
      <c r="F202" s="11">
        <v>730</v>
      </c>
    </row>
    <row r="203" spans="1:6" ht="12.75">
      <c r="A203" s="6">
        <v>633000</v>
      </c>
      <c r="B203" s="6" t="s">
        <v>180</v>
      </c>
      <c r="C203" s="11">
        <v>58089</v>
      </c>
      <c r="D203" s="11">
        <v>58089</v>
      </c>
      <c r="E203" s="11">
        <v>58089</v>
      </c>
      <c r="F203" s="11">
        <v>58089</v>
      </c>
    </row>
    <row r="205" spans="1:6" ht="15.75">
      <c r="A205" s="9" t="s">
        <v>181</v>
      </c>
      <c r="B205" s="9" t="s">
        <v>182</v>
      </c>
      <c r="C205" s="10">
        <f>SUM(C206:C210)</f>
        <v>116052</v>
      </c>
      <c r="D205" s="10">
        <f>SUM(D206:D210)</f>
        <v>116052</v>
      </c>
      <c r="E205" s="10">
        <f>SUM(E206:E210)</f>
        <v>116052</v>
      </c>
      <c r="F205" s="10">
        <f>SUM(F206:F210)</f>
        <v>116052</v>
      </c>
    </row>
    <row r="206" spans="1:6" ht="12.75">
      <c r="A206" s="25">
        <v>610000</v>
      </c>
      <c r="B206" s="25" t="s">
        <v>183</v>
      </c>
      <c r="C206" s="11">
        <v>3133</v>
      </c>
      <c r="D206" s="11">
        <v>3133</v>
      </c>
      <c r="E206" s="11">
        <v>3133</v>
      </c>
      <c r="F206" s="11">
        <v>3133</v>
      </c>
    </row>
    <row r="207" spans="1:6" ht="12.75">
      <c r="A207" s="25">
        <v>620000</v>
      </c>
      <c r="B207" s="25" t="s">
        <v>184</v>
      </c>
      <c r="C207" s="11">
        <v>899</v>
      </c>
      <c r="D207" s="11">
        <v>899</v>
      </c>
      <c r="E207" s="11">
        <v>899</v>
      </c>
      <c r="F207" s="11">
        <v>899</v>
      </c>
    </row>
    <row r="208" spans="1:6" ht="12.75">
      <c r="A208" s="25">
        <v>630000</v>
      </c>
      <c r="B208" s="25" t="s">
        <v>185</v>
      </c>
      <c r="C208" s="11">
        <v>1520</v>
      </c>
      <c r="D208" s="11">
        <v>1520</v>
      </c>
      <c r="E208" s="11">
        <v>1520</v>
      </c>
      <c r="F208" s="11">
        <v>1520</v>
      </c>
    </row>
    <row r="209" spans="1:6" ht="12.75">
      <c r="A209" s="25">
        <v>637005</v>
      </c>
      <c r="B209" s="25" t="s">
        <v>186</v>
      </c>
      <c r="C209" s="11"/>
      <c r="D209" s="11">
        <v>0</v>
      </c>
      <c r="E209" s="11">
        <v>0</v>
      </c>
      <c r="F209" s="11">
        <v>0</v>
      </c>
    </row>
    <row r="210" spans="1:6" ht="12.75">
      <c r="A210" s="25">
        <v>641001</v>
      </c>
      <c r="B210" s="25" t="s">
        <v>187</v>
      </c>
      <c r="C210" s="11">
        <v>110500</v>
      </c>
      <c r="D210" s="11">
        <v>110500</v>
      </c>
      <c r="E210" s="11">
        <v>110500</v>
      </c>
      <c r="F210" s="11">
        <v>110500</v>
      </c>
    </row>
    <row r="211" spans="1:2" ht="12.75">
      <c r="A211" s="6"/>
      <c r="B211" s="6"/>
    </row>
    <row r="212" spans="1:6" ht="15.75">
      <c r="A212" s="9" t="s">
        <v>188</v>
      </c>
      <c r="B212" s="9" t="s">
        <v>189</v>
      </c>
      <c r="C212" s="10">
        <f>SUM(C213:C215)</f>
        <v>87276</v>
      </c>
      <c r="D212" s="10">
        <f>SUM(D213:D215)</f>
        <v>81276</v>
      </c>
      <c r="E212" s="10">
        <f>SUM(E213:E215)</f>
        <v>81276</v>
      </c>
      <c r="F212" s="10">
        <f>SUM(F213:F215)</f>
        <v>81276</v>
      </c>
    </row>
    <row r="213" spans="1:6" ht="12.75">
      <c r="A213" s="6">
        <v>632001</v>
      </c>
      <c r="B213" s="6" t="s">
        <v>190</v>
      </c>
      <c r="C213" s="11">
        <v>53110</v>
      </c>
      <c r="D213" s="11">
        <v>53110</v>
      </c>
      <c r="E213" s="11">
        <v>53110</v>
      </c>
      <c r="F213" s="11">
        <v>53110</v>
      </c>
    </row>
    <row r="214" spans="1:6" ht="12.75">
      <c r="A214" s="6">
        <v>632002</v>
      </c>
      <c r="B214" s="6" t="s">
        <v>191</v>
      </c>
      <c r="C214" s="11">
        <v>166</v>
      </c>
      <c r="D214" s="11">
        <v>166</v>
      </c>
      <c r="E214" s="11">
        <v>166</v>
      </c>
      <c r="F214" s="11">
        <v>166</v>
      </c>
    </row>
    <row r="215" spans="1:6" ht="12.75">
      <c r="A215" s="6">
        <v>641001</v>
      </c>
      <c r="B215" s="6" t="s">
        <v>192</v>
      </c>
      <c r="C215" s="11">
        <v>34000</v>
      </c>
      <c r="D215" s="11">
        <v>28000</v>
      </c>
      <c r="E215" s="11">
        <v>28000</v>
      </c>
      <c r="F215" s="11">
        <v>28000</v>
      </c>
    </row>
    <row r="216" spans="1:6" ht="12.75">
      <c r="A216" s="6"/>
      <c r="B216" s="6"/>
      <c r="C216" s="11"/>
      <c r="D216" s="11"/>
      <c r="E216" s="11"/>
      <c r="F216" s="11"/>
    </row>
    <row r="217" spans="1:2" ht="12.75">
      <c r="A217" s="6"/>
      <c r="B217" s="6"/>
    </row>
    <row r="218" spans="1:6" ht="15.75">
      <c r="A218" s="9" t="s">
        <v>193</v>
      </c>
      <c r="B218" s="9" t="s">
        <v>194</v>
      </c>
      <c r="C218" s="10">
        <f>SUM(C219:C220)</f>
        <v>410</v>
      </c>
      <c r="D218" s="10">
        <f>SUM(D219:D220)</f>
        <v>410</v>
      </c>
      <c r="E218" s="10">
        <f>SUM(E219:E220)</f>
        <v>410</v>
      </c>
      <c r="F218" s="10">
        <f>SUM(F219:F220)</f>
        <v>410</v>
      </c>
    </row>
    <row r="219" spans="1:6" ht="12.75">
      <c r="A219" s="6">
        <v>632001</v>
      </c>
      <c r="B219" s="6" t="s">
        <v>195</v>
      </c>
      <c r="C219" s="11">
        <v>180</v>
      </c>
      <c r="D219" s="11">
        <v>180</v>
      </c>
      <c r="E219" s="11">
        <v>180</v>
      </c>
      <c r="F219" s="11">
        <v>180</v>
      </c>
    </row>
    <row r="220" spans="1:6" ht="12.75">
      <c r="A220" s="6">
        <v>632002</v>
      </c>
      <c r="B220" s="6" t="s">
        <v>196</v>
      </c>
      <c r="C220" s="11">
        <v>230</v>
      </c>
      <c r="D220" s="11">
        <v>230</v>
      </c>
      <c r="E220" s="11">
        <v>230</v>
      </c>
      <c r="F220" s="11">
        <v>230</v>
      </c>
    </row>
    <row r="221" spans="1:2" ht="12.75">
      <c r="A221" s="6"/>
      <c r="B221" s="6"/>
    </row>
    <row r="222" spans="1:6" ht="15.75">
      <c r="A222" s="9" t="s">
        <v>197</v>
      </c>
      <c r="B222" s="9" t="s">
        <v>198</v>
      </c>
      <c r="C222" s="10">
        <f>C223</f>
        <v>91529</v>
      </c>
      <c r="D222" s="10">
        <f>D223</f>
        <v>54347</v>
      </c>
      <c r="E222" s="10">
        <f>E223</f>
        <v>54347</v>
      </c>
      <c r="F222" s="10">
        <f>F223</f>
        <v>54347</v>
      </c>
    </row>
    <row r="223" spans="1:6" ht="12.75">
      <c r="A223" s="6">
        <v>642001</v>
      </c>
      <c r="B223" s="6" t="s">
        <v>199</v>
      </c>
      <c r="C223" s="11">
        <v>91529</v>
      </c>
      <c r="D223" s="11">
        <v>54347</v>
      </c>
      <c r="E223" s="11">
        <v>54347</v>
      </c>
      <c r="F223" s="11">
        <v>54347</v>
      </c>
    </row>
    <row r="224" spans="1:6" ht="12.75">
      <c r="A224" s="6"/>
      <c r="B224" s="6"/>
      <c r="C224" s="11"/>
      <c r="D224" s="11"/>
      <c r="E224" s="11"/>
      <c r="F224" s="11"/>
    </row>
    <row r="225" spans="1:6" ht="15.75">
      <c r="A225" s="9" t="s">
        <v>200</v>
      </c>
      <c r="B225" s="9" t="s">
        <v>201</v>
      </c>
      <c r="C225" s="10">
        <f>SUM(C226:C228)</f>
        <v>129331</v>
      </c>
      <c r="D225" s="10">
        <f>SUM(D226:D228)</f>
        <v>126851</v>
      </c>
      <c r="E225" s="10">
        <f>SUM(E226:E228)</f>
        <v>130351</v>
      </c>
      <c r="F225" s="10">
        <f>SUM(F226:F228)</f>
        <v>130351</v>
      </c>
    </row>
    <row r="226" spans="1:6" ht="12.75">
      <c r="A226" s="6">
        <v>641001</v>
      </c>
      <c r="B226" s="6" t="s">
        <v>202</v>
      </c>
      <c r="C226" s="11">
        <v>36000</v>
      </c>
      <c r="D226" s="11">
        <v>36000</v>
      </c>
      <c r="E226" s="11">
        <v>39500</v>
      </c>
      <c r="F226" s="11">
        <v>39500</v>
      </c>
    </row>
    <row r="227" spans="1:6" ht="12.75">
      <c r="A227" s="6">
        <v>641001</v>
      </c>
      <c r="B227" s="6" t="s">
        <v>203</v>
      </c>
      <c r="C227" s="11">
        <v>93000</v>
      </c>
      <c r="D227" s="11">
        <v>90520</v>
      </c>
      <c r="E227" s="11">
        <v>90520</v>
      </c>
      <c r="F227" s="11">
        <v>90520</v>
      </c>
    </row>
    <row r="228" spans="1:6" ht="12.75">
      <c r="A228" s="6">
        <v>635006</v>
      </c>
      <c r="B228" s="6" t="s">
        <v>204</v>
      </c>
      <c r="C228" s="11">
        <v>331</v>
      </c>
      <c r="D228" s="11">
        <v>331</v>
      </c>
      <c r="E228" s="11">
        <v>331</v>
      </c>
      <c r="F228" s="11">
        <v>331</v>
      </c>
    </row>
    <row r="229" spans="1:2" ht="12.75">
      <c r="A229" s="6"/>
      <c r="B229" s="6"/>
    </row>
    <row r="230" spans="1:6" ht="15.75">
      <c r="A230" s="9" t="s">
        <v>205</v>
      </c>
      <c r="B230" s="9" t="s">
        <v>206</v>
      </c>
      <c r="C230" s="10">
        <f>C231</f>
        <v>5000</v>
      </c>
      <c r="D230" s="10">
        <f>D231</f>
        <v>5000</v>
      </c>
      <c r="E230" s="10">
        <f>E231</f>
        <v>5000</v>
      </c>
      <c r="F230" s="10">
        <f>F231</f>
        <v>5000</v>
      </c>
    </row>
    <row r="231" spans="1:6" ht="12.75">
      <c r="A231" s="6">
        <v>641001</v>
      </c>
      <c r="B231" s="6" t="s">
        <v>207</v>
      </c>
      <c r="C231" s="11">
        <v>5000</v>
      </c>
      <c r="D231" s="11">
        <v>5000</v>
      </c>
      <c r="E231" s="11">
        <v>5000</v>
      </c>
      <c r="F231" s="11">
        <v>5000</v>
      </c>
    </row>
    <row r="232" spans="1:2" ht="12.75">
      <c r="A232" s="6"/>
      <c r="B232" s="6"/>
    </row>
    <row r="233" spans="1:6" ht="15.75">
      <c r="A233" s="9" t="s">
        <v>208</v>
      </c>
      <c r="B233" s="9" t="s">
        <v>209</v>
      </c>
      <c r="C233" s="10">
        <f>SUM(C234:C240)</f>
        <v>20749</v>
      </c>
      <c r="D233" s="10">
        <f>SUM(D234:D240)</f>
        <v>17228</v>
      </c>
      <c r="E233" s="10">
        <f>SUM(E234:E240)</f>
        <v>17228</v>
      </c>
      <c r="F233" s="10">
        <f>SUM(F234:F240)</f>
        <v>17228</v>
      </c>
    </row>
    <row r="234" spans="1:6" ht="12.75">
      <c r="A234" s="13" t="s">
        <v>210</v>
      </c>
      <c r="B234" s="6" t="s">
        <v>211</v>
      </c>
      <c r="C234" s="11">
        <v>2125</v>
      </c>
      <c r="D234" s="11">
        <v>2125</v>
      </c>
      <c r="E234" s="11">
        <v>2125</v>
      </c>
      <c r="F234" s="11">
        <v>2125</v>
      </c>
    </row>
    <row r="235" spans="1:6" ht="12.75">
      <c r="A235" s="13" t="s">
        <v>212</v>
      </c>
      <c r="B235" s="6" t="s">
        <v>213</v>
      </c>
      <c r="C235" s="11">
        <v>16400</v>
      </c>
      <c r="D235" s="11">
        <v>12879</v>
      </c>
      <c r="E235" s="11">
        <v>12879</v>
      </c>
      <c r="F235" s="11">
        <v>12879</v>
      </c>
    </row>
    <row r="236" spans="1:6" ht="12.75">
      <c r="A236" s="6">
        <v>642006</v>
      </c>
      <c r="B236" s="6" t="s">
        <v>214</v>
      </c>
      <c r="C236" s="11">
        <v>1009</v>
      </c>
      <c r="D236" s="11">
        <v>1009</v>
      </c>
      <c r="E236" s="11">
        <v>1009</v>
      </c>
      <c r="F236" s="11">
        <v>1009</v>
      </c>
    </row>
    <row r="237" spans="1:6" ht="12.75">
      <c r="A237" s="6"/>
      <c r="B237" s="6" t="s">
        <v>215</v>
      </c>
      <c r="C237" s="11">
        <v>266</v>
      </c>
      <c r="D237" s="11">
        <v>266</v>
      </c>
      <c r="E237" s="11">
        <v>266</v>
      </c>
      <c r="F237" s="11">
        <v>266</v>
      </c>
    </row>
    <row r="238" spans="1:6" ht="12.75">
      <c r="A238" s="6"/>
      <c r="B238" s="6" t="s">
        <v>216</v>
      </c>
      <c r="C238" s="11">
        <v>344</v>
      </c>
      <c r="D238" s="11">
        <v>344</v>
      </c>
      <c r="E238" s="11">
        <v>344</v>
      </c>
      <c r="F238" s="11">
        <v>344</v>
      </c>
    </row>
    <row r="239" spans="1:6" ht="12.75">
      <c r="A239" s="6"/>
      <c r="B239" s="6" t="s">
        <v>217</v>
      </c>
      <c r="C239" s="11">
        <v>405</v>
      </c>
      <c r="D239" s="11">
        <v>405</v>
      </c>
      <c r="E239" s="11">
        <v>405</v>
      </c>
      <c r="F239" s="11">
        <v>405</v>
      </c>
    </row>
    <row r="240" spans="1:6" ht="12.75">
      <c r="A240" s="6"/>
      <c r="B240" s="6" t="s">
        <v>218</v>
      </c>
      <c r="C240" s="11">
        <v>200</v>
      </c>
      <c r="D240" s="11">
        <v>200</v>
      </c>
      <c r="E240" s="11">
        <v>200</v>
      </c>
      <c r="F240" s="11">
        <v>200</v>
      </c>
    </row>
    <row r="241" spans="1:2" ht="12.75">
      <c r="A241" s="6"/>
      <c r="B241" s="6"/>
    </row>
    <row r="242" spans="1:6" ht="15.75">
      <c r="A242" s="29" t="s">
        <v>219</v>
      </c>
      <c r="B242" s="9" t="s">
        <v>220</v>
      </c>
      <c r="C242" s="10">
        <f>SUM(C243:C245)</f>
        <v>18556</v>
      </c>
      <c r="D242" s="10">
        <f>SUM(D243:D245)</f>
        <v>18556</v>
      </c>
      <c r="E242" s="10">
        <f>SUM(E243:E245)</f>
        <v>18556</v>
      </c>
      <c r="F242" s="10">
        <f>SUM(F243:F245)</f>
        <v>18556</v>
      </c>
    </row>
    <row r="243" spans="1:6" ht="12.75">
      <c r="A243" s="30">
        <v>610000</v>
      </c>
      <c r="B243" s="6" t="s">
        <v>221</v>
      </c>
      <c r="C243" s="11">
        <v>12426</v>
      </c>
      <c r="D243" s="11">
        <v>12426</v>
      </c>
      <c r="E243" s="11">
        <v>12426</v>
      </c>
      <c r="F243" s="11">
        <v>12426</v>
      </c>
    </row>
    <row r="244" spans="1:6" ht="12.75">
      <c r="A244" s="30">
        <v>620000</v>
      </c>
      <c r="B244" s="6" t="s">
        <v>87</v>
      </c>
      <c r="C244" s="11">
        <v>4470</v>
      </c>
      <c r="D244" s="11">
        <v>4470</v>
      </c>
      <c r="E244" s="11">
        <v>4470</v>
      </c>
      <c r="F244" s="11">
        <v>4470</v>
      </c>
    </row>
    <row r="245" spans="1:6" ht="12.75">
      <c r="A245" s="30">
        <v>633000</v>
      </c>
      <c r="B245" s="6" t="s">
        <v>179</v>
      </c>
      <c r="C245" s="11">
        <v>1660</v>
      </c>
      <c r="D245" s="11">
        <v>1660</v>
      </c>
      <c r="E245" s="11">
        <v>1660</v>
      </c>
      <c r="F245" s="11">
        <v>1660</v>
      </c>
    </row>
    <row r="247" spans="1:6" ht="15.75">
      <c r="A247" s="9" t="s">
        <v>222</v>
      </c>
      <c r="B247" s="9" t="s">
        <v>223</v>
      </c>
      <c r="C247" s="10">
        <f>SUM(C248:C252)</f>
        <v>515215</v>
      </c>
      <c r="D247" s="10">
        <f>SUM(D248:D252)</f>
        <v>449852</v>
      </c>
      <c r="E247" s="10">
        <f>SUM(E248:E252)</f>
        <v>449852</v>
      </c>
      <c r="F247" s="10">
        <f>SUM(F248:F252)</f>
        <v>449852</v>
      </c>
    </row>
    <row r="248" spans="1:6" ht="12.75">
      <c r="A248" s="6">
        <v>610000</v>
      </c>
      <c r="B248" s="6" t="s">
        <v>86</v>
      </c>
      <c r="C248" s="11">
        <v>271519</v>
      </c>
      <c r="D248" s="11">
        <v>236222</v>
      </c>
      <c r="E248" s="11">
        <v>236222</v>
      </c>
      <c r="F248" s="11">
        <v>236222</v>
      </c>
    </row>
    <row r="249" spans="1:6" ht="12.75">
      <c r="A249" s="6">
        <v>620000</v>
      </c>
      <c r="B249" s="6" t="s">
        <v>87</v>
      </c>
      <c r="C249" s="11">
        <v>94763</v>
      </c>
      <c r="D249" s="11">
        <v>82444</v>
      </c>
      <c r="E249" s="11">
        <v>82444</v>
      </c>
      <c r="F249" s="11">
        <v>82444</v>
      </c>
    </row>
    <row r="250" spans="1:6" ht="12.75">
      <c r="A250" s="6">
        <v>630000</v>
      </c>
      <c r="B250" s="6" t="s">
        <v>179</v>
      </c>
      <c r="C250" s="11">
        <v>136517</v>
      </c>
      <c r="D250" s="11">
        <v>118770</v>
      </c>
      <c r="E250" s="11">
        <v>118770</v>
      </c>
      <c r="F250" s="11">
        <v>118770</v>
      </c>
    </row>
    <row r="251" spans="1:6" ht="12.75">
      <c r="A251" s="6"/>
      <c r="B251" s="6" t="s">
        <v>224</v>
      </c>
      <c r="C251" s="11">
        <v>60</v>
      </c>
      <c r="D251" s="11">
        <v>60</v>
      </c>
      <c r="E251" s="11">
        <v>60</v>
      </c>
      <c r="F251" s="11">
        <v>60</v>
      </c>
    </row>
    <row r="252" spans="1:6" ht="12.75">
      <c r="A252" s="6"/>
      <c r="B252" s="6" t="s">
        <v>225</v>
      </c>
      <c r="C252" s="11">
        <v>12356</v>
      </c>
      <c r="D252" s="11">
        <v>12356</v>
      </c>
      <c r="E252" s="11">
        <v>12356</v>
      </c>
      <c r="F252" s="11">
        <v>12356</v>
      </c>
    </row>
    <row r="253" spans="1:2" ht="12.75">
      <c r="A253" s="6"/>
      <c r="B253" s="6"/>
    </row>
    <row r="254" spans="1:6" ht="15.75">
      <c r="A254" s="9" t="s">
        <v>226</v>
      </c>
      <c r="B254" s="9" t="s">
        <v>227</v>
      </c>
      <c r="C254" s="10">
        <f>SUM(C255:C276)</f>
        <v>1252139</v>
      </c>
      <c r="D254" s="10">
        <f>SUM(D255:D276)</f>
        <v>1208958</v>
      </c>
      <c r="E254" s="10">
        <f>SUM(E255:E276)</f>
        <v>1208958</v>
      </c>
      <c r="F254" s="10">
        <f>SUM(F255:F276)</f>
        <v>1208958</v>
      </c>
    </row>
    <row r="255" spans="1:6" ht="12.75">
      <c r="A255" s="6">
        <v>600000</v>
      </c>
      <c r="B255" s="6" t="s">
        <v>228</v>
      </c>
      <c r="C255" s="11">
        <v>490000</v>
      </c>
      <c r="D255" s="11">
        <v>490000</v>
      </c>
      <c r="E255" s="11">
        <v>490000</v>
      </c>
      <c r="F255" s="11">
        <v>490000</v>
      </c>
    </row>
    <row r="256" spans="1:6" ht="12.75">
      <c r="A256" s="6"/>
      <c r="B256" s="6" t="s">
        <v>229</v>
      </c>
      <c r="C256" s="11">
        <v>3268</v>
      </c>
      <c r="D256" s="11">
        <v>3268</v>
      </c>
      <c r="E256" s="11">
        <v>3268</v>
      </c>
      <c r="F256" s="11">
        <v>3268</v>
      </c>
    </row>
    <row r="257" spans="1:6" ht="12.75">
      <c r="A257" s="6"/>
      <c r="B257" s="6" t="s">
        <v>230</v>
      </c>
      <c r="C257" s="11">
        <v>17572</v>
      </c>
      <c r="D257" s="11">
        <v>15992</v>
      </c>
      <c r="E257" s="11">
        <v>15992</v>
      </c>
      <c r="F257" s="11">
        <v>15992</v>
      </c>
    </row>
    <row r="258" spans="1:6" ht="12.75">
      <c r="A258" s="6"/>
      <c r="B258" s="6" t="s">
        <v>231</v>
      </c>
      <c r="C258" s="11">
        <v>333</v>
      </c>
      <c r="D258" s="11">
        <v>333</v>
      </c>
      <c r="E258" s="11">
        <v>333</v>
      </c>
      <c r="F258" s="11">
        <v>333</v>
      </c>
    </row>
    <row r="259" spans="1:6" ht="12.75">
      <c r="A259" s="6"/>
      <c r="B259" s="6" t="s">
        <v>232</v>
      </c>
      <c r="C259" s="11">
        <v>597</v>
      </c>
      <c r="D259" s="11">
        <v>597</v>
      </c>
      <c r="E259" s="11">
        <v>597</v>
      </c>
      <c r="F259" s="11">
        <v>597</v>
      </c>
    </row>
    <row r="260" spans="1:6" ht="12.75">
      <c r="A260" s="6"/>
      <c r="B260" s="6" t="s">
        <v>233</v>
      </c>
      <c r="C260" s="11">
        <v>6053</v>
      </c>
      <c r="D260" s="11">
        <v>6053</v>
      </c>
      <c r="E260" s="11">
        <v>6053</v>
      </c>
      <c r="F260" s="11">
        <v>6053</v>
      </c>
    </row>
    <row r="261" spans="1:6" ht="12.75">
      <c r="A261" s="6"/>
      <c r="B261" s="6" t="s">
        <v>234</v>
      </c>
      <c r="C261" s="11">
        <v>10752</v>
      </c>
      <c r="D261" s="11">
        <v>10752</v>
      </c>
      <c r="E261" s="11">
        <v>10752</v>
      </c>
      <c r="F261" s="11">
        <v>10752</v>
      </c>
    </row>
    <row r="262" spans="1:6" ht="12.75">
      <c r="A262" s="6"/>
      <c r="B262" s="6" t="s">
        <v>235</v>
      </c>
      <c r="C262" s="11">
        <v>108242</v>
      </c>
      <c r="D262" s="11">
        <v>86990</v>
      </c>
      <c r="E262" s="11">
        <v>86990</v>
      </c>
      <c r="F262" s="11">
        <v>86990</v>
      </c>
    </row>
    <row r="263" spans="1:6" ht="12.75">
      <c r="A263" s="6"/>
      <c r="B263" s="6" t="s">
        <v>236</v>
      </c>
      <c r="C263" s="11">
        <v>1590</v>
      </c>
      <c r="D263" s="11">
        <v>1590</v>
      </c>
      <c r="E263" s="11">
        <v>1590</v>
      </c>
      <c r="F263" s="11">
        <v>1590</v>
      </c>
    </row>
    <row r="264" spans="1:6" ht="12.75">
      <c r="A264" s="6"/>
      <c r="B264" s="6" t="s">
        <v>237</v>
      </c>
      <c r="C264" s="11">
        <v>996</v>
      </c>
      <c r="D264" s="11">
        <v>996</v>
      </c>
      <c r="E264" s="11">
        <v>996</v>
      </c>
      <c r="F264" s="11">
        <v>996</v>
      </c>
    </row>
    <row r="265" spans="1:6" ht="12.75">
      <c r="A265" s="6"/>
      <c r="B265" s="6" t="s">
        <v>238</v>
      </c>
      <c r="C265" s="11">
        <v>3519</v>
      </c>
      <c r="D265" s="11">
        <v>3519</v>
      </c>
      <c r="E265" s="11">
        <v>3519</v>
      </c>
      <c r="F265" s="11">
        <v>3519</v>
      </c>
    </row>
    <row r="266" spans="1:6" ht="12.75">
      <c r="A266" s="6">
        <v>600000</v>
      </c>
      <c r="B266" s="6" t="s">
        <v>239</v>
      </c>
      <c r="C266" s="11">
        <v>484843</v>
      </c>
      <c r="D266" s="11">
        <v>484843</v>
      </c>
      <c r="E266" s="11">
        <v>484843</v>
      </c>
      <c r="F266" s="11">
        <v>484843</v>
      </c>
    </row>
    <row r="267" spans="1:6" ht="12.75">
      <c r="A267" s="6"/>
      <c r="B267" s="6" t="s">
        <v>229</v>
      </c>
      <c r="C267" s="11">
        <v>2000</v>
      </c>
      <c r="D267" s="11">
        <v>2000</v>
      </c>
      <c r="E267" s="11">
        <v>2000</v>
      </c>
      <c r="F267" s="11">
        <v>2000</v>
      </c>
    </row>
    <row r="268" spans="1:6" ht="12.75">
      <c r="A268" s="6"/>
      <c r="B268" s="6" t="s">
        <v>230</v>
      </c>
      <c r="C268" s="11">
        <v>21000</v>
      </c>
      <c r="D268" s="11">
        <v>21000</v>
      </c>
      <c r="E268" s="11">
        <v>21000</v>
      </c>
      <c r="F268" s="11">
        <v>21000</v>
      </c>
    </row>
    <row r="269" spans="1:6" ht="12.75">
      <c r="A269" s="6"/>
      <c r="B269" s="6" t="s">
        <v>232</v>
      </c>
      <c r="C269" s="11">
        <v>200</v>
      </c>
      <c r="D269" s="11">
        <v>200</v>
      </c>
      <c r="E269" s="11">
        <v>200</v>
      </c>
      <c r="F269" s="11">
        <v>200</v>
      </c>
    </row>
    <row r="270" spans="1:6" ht="12.75">
      <c r="A270" s="6"/>
      <c r="B270" s="6" t="s">
        <v>57</v>
      </c>
      <c r="C270" s="11">
        <v>133</v>
      </c>
      <c r="D270" s="11">
        <v>133</v>
      </c>
      <c r="E270" s="11">
        <v>133</v>
      </c>
      <c r="F270" s="11">
        <v>133</v>
      </c>
    </row>
    <row r="271" spans="1:6" ht="12.75">
      <c r="A271" s="6"/>
      <c r="B271" s="6" t="s">
        <v>234</v>
      </c>
      <c r="C271" s="11">
        <v>8420</v>
      </c>
      <c r="D271" s="11">
        <v>8420</v>
      </c>
      <c r="E271" s="11">
        <v>8420</v>
      </c>
      <c r="F271" s="11">
        <v>8420</v>
      </c>
    </row>
    <row r="272" spans="1:6" ht="12.75">
      <c r="A272" s="6"/>
      <c r="B272" s="6" t="s">
        <v>240</v>
      </c>
      <c r="C272" s="11">
        <v>83270</v>
      </c>
      <c r="D272" s="11">
        <v>61018</v>
      </c>
      <c r="E272" s="11">
        <v>61018</v>
      </c>
      <c r="F272" s="11">
        <v>61018</v>
      </c>
    </row>
    <row r="273" spans="1:6" ht="12.75">
      <c r="A273" s="6"/>
      <c r="B273" s="6" t="s">
        <v>236</v>
      </c>
      <c r="C273" s="11">
        <v>1240</v>
      </c>
      <c r="D273" s="11">
        <v>1240</v>
      </c>
      <c r="E273" s="11">
        <v>1240</v>
      </c>
      <c r="F273" s="11">
        <v>1240</v>
      </c>
    </row>
    <row r="274" spans="1:6" ht="12.75">
      <c r="A274" s="6"/>
      <c r="B274" s="6" t="s">
        <v>231</v>
      </c>
      <c r="C274" s="11">
        <v>333</v>
      </c>
      <c r="D274" s="11">
        <v>333</v>
      </c>
      <c r="E274" s="11">
        <v>333</v>
      </c>
      <c r="F274" s="11">
        <v>333</v>
      </c>
    </row>
    <row r="275" spans="1:6" ht="12.75">
      <c r="A275" s="6">
        <v>642004</v>
      </c>
      <c r="B275" s="6" t="s">
        <v>241</v>
      </c>
      <c r="C275" s="11">
        <v>7448</v>
      </c>
      <c r="D275" s="11">
        <v>9581</v>
      </c>
      <c r="E275" s="11">
        <v>9581</v>
      </c>
      <c r="F275" s="11">
        <v>9581</v>
      </c>
    </row>
    <row r="276" spans="1:6" ht="12.75">
      <c r="A276" s="6">
        <v>647011</v>
      </c>
      <c r="B276" s="6" t="s">
        <v>242</v>
      </c>
      <c r="C276" s="11">
        <v>330</v>
      </c>
      <c r="D276" s="11">
        <v>100</v>
      </c>
      <c r="E276" s="11">
        <v>100</v>
      </c>
      <c r="F276" s="11">
        <v>100</v>
      </c>
    </row>
    <row r="277" spans="1:6" ht="12.75">
      <c r="A277" s="6"/>
      <c r="B277" s="6"/>
      <c r="C277" s="11"/>
      <c r="D277" s="11"/>
      <c r="E277" s="11"/>
      <c r="F277" s="11"/>
    </row>
    <row r="278" spans="1:6" ht="15.75">
      <c r="A278" s="31" t="s">
        <v>243</v>
      </c>
      <c r="B278" s="21" t="s">
        <v>244</v>
      </c>
      <c r="C278" s="10">
        <f>SUM(C279:C280)</f>
        <v>571616</v>
      </c>
      <c r="D278" s="10">
        <f>SUM(D279:D280)</f>
        <v>550674</v>
      </c>
      <c r="E278" s="10">
        <f>SUM(E279:E280)</f>
        <v>550674</v>
      </c>
      <c r="F278" s="10">
        <f>SUM(F279:F280)</f>
        <v>550674</v>
      </c>
    </row>
    <row r="279" spans="1:6" ht="12.75">
      <c r="A279" s="6">
        <v>600000</v>
      </c>
      <c r="B279" s="6" t="s">
        <v>245</v>
      </c>
      <c r="C279" s="11">
        <v>360800</v>
      </c>
      <c r="D279" s="11">
        <v>360800</v>
      </c>
      <c r="E279" s="11">
        <v>360800</v>
      </c>
      <c r="F279" s="11">
        <v>360800</v>
      </c>
    </row>
    <row r="280" spans="1:6" ht="12.75">
      <c r="A280" s="6">
        <v>642005</v>
      </c>
      <c r="B280" s="6" t="s">
        <v>246</v>
      </c>
      <c r="C280" s="11">
        <v>210816</v>
      </c>
      <c r="D280" s="11">
        <v>189874</v>
      </c>
      <c r="E280" s="11">
        <v>189874</v>
      </c>
      <c r="F280" s="11">
        <v>189874</v>
      </c>
    </row>
    <row r="281" spans="1:2" ht="12.75">
      <c r="A281" s="6"/>
      <c r="B281" s="6"/>
    </row>
    <row r="282" spans="1:6" ht="15.75">
      <c r="A282" s="31" t="s">
        <v>247</v>
      </c>
      <c r="B282" s="21" t="s">
        <v>248</v>
      </c>
      <c r="C282" s="10">
        <f>SUM(C283:C285)</f>
        <v>213150</v>
      </c>
      <c r="D282" s="10">
        <f>SUM(D283:D285)</f>
        <v>213150</v>
      </c>
      <c r="E282" s="10">
        <f>SUM(E283:E285)</f>
        <v>213150</v>
      </c>
      <c r="F282" s="10">
        <f>SUM(F283:F285)</f>
        <v>213150</v>
      </c>
    </row>
    <row r="283" spans="1:6" ht="12.75">
      <c r="A283" s="6">
        <v>600000</v>
      </c>
      <c r="B283" s="6" t="s">
        <v>249</v>
      </c>
      <c r="C283" s="11">
        <v>209000</v>
      </c>
      <c r="D283" s="11">
        <v>209000</v>
      </c>
      <c r="E283" s="11">
        <v>209000</v>
      </c>
      <c r="F283" s="11">
        <v>209000</v>
      </c>
    </row>
    <row r="284" spans="1:6" ht="12.75">
      <c r="A284" s="6"/>
      <c r="B284" s="6" t="s">
        <v>250</v>
      </c>
      <c r="C284" s="11">
        <v>650</v>
      </c>
      <c r="D284" s="11">
        <v>650</v>
      </c>
      <c r="E284" s="11">
        <v>650</v>
      </c>
      <c r="F284" s="11">
        <v>650</v>
      </c>
    </row>
    <row r="285" spans="1:6" ht="12.75">
      <c r="A285" s="6"/>
      <c r="B285" s="6" t="s">
        <v>234</v>
      </c>
      <c r="C285" s="11">
        <v>3500</v>
      </c>
      <c r="D285" s="11">
        <v>3500</v>
      </c>
      <c r="E285" s="11">
        <v>3500</v>
      </c>
      <c r="F285" s="11">
        <v>3500</v>
      </c>
    </row>
    <row r="286" spans="1:6" ht="12.75">
      <c r="A286" s="6"/>
      <c r="B286" s="6"/>
      <c r="C286" s="11"/>
      <c r="D286" s="11"/>
      <c r="E286" s="11"/>
      <c r="F286" s="11"/>
    </row>
    <row r="287" spans="1:6" ht="15.75">
      <c r="A287" s="9" t="s">
        <v>251</v>
      </c>
      <c r="B287" s="9" t="s">
        <v>252</v>
      </c>
      <c r="C287" s="10" t="e">
        <f>C288+C292+#REF!+C298</f>
        <v>#REF!</v>
      </c>
      <c r="D287" s="10">
        <f>D288+D292+D295+D298</f>
        <v>86489</v>
      </c>
      <c r="E287" s="10">
        <f>E288+E292+E295+E298</f>
        <v>86489</v>
      </c>
      <c r="F287" s="10">
        <f>F288+F292+F295+F298</f>
        <v>86489</v>
      </c>
    </row>
    <row r="288" spans="1:6" ht="12.75">
      <c r="A288" s="32" t="s">
        <v>253</v>
      </c>
      <c r="B288" s="33" t="s">
        <v>254</v>
      </c>
      <c r="C288" s="34">
        <f>SUM(C289:C291)</f>
        <v>73000</v>
      </c>
      <c r="D288" s="34">
        <f>SUM(D289:D291)</f>
        <v>73000</v>
      </c>
      <c r="E288" s="34">
        <f>SUM(E289:E291)</f>
        <v>73000</v>
      </c>
      <c r="F288" s="34">
        <f>SUM(F289:F291)</f>
        <v>73000</v>
      </c>
    </row>
    <row r="289" spans="1:6" ht="12.75">
      <c r="A289" s="13">
        <v>610000</v>
      </c>
      <c r="B289" s="6" t="s">
        <v>255</v>
      </c>
      <c r="C289" s="11">
        <v>48243</v>
      </c>
      <c r="D289" s="11">
        <v>48243</v>
      </c>
      <c r="E289" s="11">
        <v>48243</v>
      </c>
      <c r="F289" s="11">
        <v>48243</v>
      </c>
    </row>
    <row r="290" spans="1:6" ht="12.75">
      <c r="A290" s="13">
        <v>620000</v>
      </c>
      <c r="B290" s="6" t="s">
        <v>87</v>
      </c>
      <c r="C290" s="11">
        <v>16897</v>
      </c>
      <c r="D290" s="11">
        <v>16897</v>
      </c>
      <c r="E290" s="11">
        <v>16897</v>
      </c>
      <c r="F290" s="11">
        <v>16897</v>
      </c>
    </row>
    <row r="291" spans="1:6" ht="12.75">
      <c r="A291" s="13">
        <v>630000</v>
      </c>
      <c r="B291" s="6" t="s">
        <v>179</v>
      </c>
      <c r="C291" s="11">
        <v>7860</v>
      </c>
      <c r="D291" s="11">
        <v>7860</v>
      </c>
      <c r="E291" s="11">
        <v>7860</v>
      </c>
      <c r="F291" s="11">
        <v>7860</v>
      </c>
    </row>
    <row r="292" spans="1:6" ht="12.75">
      <c r="A292" s="35" t="s">
        <v>256</v>
      </c>
      <c r="B292" s="36" t="s">
        <v>257</v>
      </c>
      <c r="C292" s="34">
        <f>SUM(C293:C294)</f>
        <v>2988</v>
      </c>
      <c r="D292" s="34">
        <f>SUM(D293:D294)</f>
        <v>2988</v>
      </c>
      <c r="E292" s="34">
        <f>SUM(E293:E294)</f>
        <v>2988</v>
      </c>
      <c r="F292" s="34">
        <f>SUM(F293:F294)</f>
        <v>2988</v>
      </c>
    </row>
    <row r="293" spans="1:6" ht="12.75">
      <c r="A293" s="37">
        <v>637013</v>
      </c>
      <c r="B293" s="25" t="s">
        <v>258</v>
      </c>
      <c r="C293" s="11">
        <v>1328</v>
      </c>
      <c r="D293" s="11">
        <v>1328</v>
      </c>
      <c r="E293" s="11">
        <v>1328</v>
      </c>
      <c r="F293" s="11">
        <v>1328</v>
      </c>
    </row>
    <row r="294" spans="1:6" ht="12.75">
      <c r="A294" s="37">
        <v>642026</v>
      </c>
      <c r="B294" s="25" t="s">
        <v>259</v>
      </c>
      <c r="C294" s="11">
        <v>1660</v>
      </c>
      <c r="D294" s="11">
        <v>1660</v>
      </c>
      <c r="E294" s="11">
        <v>1660</v>
      </c>
      <c r="F294" s="11">
        <v>1660</v>
      </c>
    </row>
    <row r="295" spans="1:6" ht="12.75">
      <c r="A295" s="38" t="s">
        <v>260</v>
      </c>
      <c r="B295" s="36" t="s">
        <v>261</v>
      </c>
      <c r="C295" s="11"/>
      <c r="D295" s="34">
        <f>D296+D297</f>
        <v>2453</v>
      </c>
      <c r="E295" s="34">
        <f>E296+E297</f>
        <v>2453</v>
      </c>
      <c r="F295" s="34">
        <f>F296+F297</f>
        <v>2453</v>
      </c>
    </row>
    <row r="296" spans="1:6" ht="12.75">
      <c r="A296" s="37">
        <v>642001</v>
      </c>
      <c r="B296" s="25" t="s">
        <v>262</v>
      </c>
      <c r="C296" s="11"/>
      <c r="D296" s="11">
        <v>2453</v>
      </c>
      <c r="E296" s="11">
        <v>2453</v>
      </c>
      <c r="F296" s="11">
        <v>2453</v>
      </c>
    </row>
    <row r="297" spans="1:6" ht="12.75">
      <c r="A297" s="37">
        <v>642007</v>
      </c>
      <c r="B297" s="25" t="s">
        <v>263</v>
      </c>
      <c r="C297" s="11"/>
      <c r="D297" s="11">
        <v>0</v>
      </c>
      <c r="E297" s="11">
        <v>0</v>
      </c>
      <c r="F297" s="11">
        <v>0</v>
      </c>
    </row>
    <row r="298" spans="1:6" ht="12.75">
      <c r="A298" s="33" t="s">
        <v>264</v>
      </c>
      <c r="B298" s="33" t="s">
        <v>265</v>
      </c>
      <c r="C298" s="34">
        <f>SUM(C299:C303)</f>
        <v>8048</v>
      </c>
      <c r="D298" s="34">
        <f>SUM(D299:D303)</f>
        <v>8048</v>
      </c>
      <c r="E298" s="34">
        <f>SUM(E299:E303)</f>
        <v>8048</v>
      </c>
      <c r="F298" s="34">
        <f>SUM(F299:F303)</f>
        <v>8048</v>
      </c>
    </row>
    <row r="299" spans="1:6" ht="12.75">
      <c r="A299" s="6">
        <v>633009</v>
      </c>
      <c r="B299" s="6" t="s">
        <v>266</v>
      </c>
      <c r="C299" s="12">
        <v>166</v>
      </c>
      <c r="D299" s="12">
        <v>166</v>
      </c>
      <c r="E299" s="12">
        <v>166</v>
      </c>
      <c r="F299" s="12">
        <v>166</v>
      </c>
    </row>
    <row r="300" spans="1:6" ht="12.75">
      <c r="A300" s="6">
        <v>637005</v>
      </c>
      <c r="B300" s="6" t="s">
        <v>267</v>
      </c>
      <c r="C300" s="11">
        <v>1100</v>
      </c>
      <c r="D300" s="11">
        <v>1100</v>
      </c>
      <c r="E300" s="11">
        <v>1100</v>
      </c>
      <c r="F300" s="11">
        <v>1100</v>
      </c>
    </row>
    <row r="301" spans="1:6" ht="12.75">
      <c r="A301" s="6">
        <v>637005</v>
      </c>
      <c r="B301" s="6" t="s">
        <v>268</v>
      </c>
      <c r="C301" s="11"/>
      <c r="D301" s="11">
        <v>0</v>
      </c>
      <c r="E301" s="11">
        <v>0</v>
      </c>
      <c r="F301" s="11">
        <v>0</v>
      </c>
    </row>
    <row r="302" spans="1:6" ht="12.75">
      <c r="A302" s="6">
        <v>637014</v>
      </c>
      <c r="B302" s="6" t="s">
        <v>269</v>
      </c>
      <c r="C302" s="11">
        <v>6063</v>
      </c>
      <c r="D302" s="11">
        <v>6063</v>
      </c>
      <c r="E302" s="11">
        <v>6063</v>
      </c>
      <c r="F302" s="11">
        <v>6063</v>
      </c>
    </row>
    <row r="303" spans="1:6" ht="12.75">
      <c r="A303" s="6">
        <v>642026</v>
      </c>
      <c r="B303" s="6" t="s">
        <v>270</v>
      </c>
      <c r="C303" s="11">
        <v>719</v>
      </c>
      <c r="D303" s="11">
        <v>719</v>
      </c>
      <c r="E303" s="11">
        <v>719</v>
      </c>
      <c r="F303" s="11">
        <v>719</v>
      </c>
    </row>
    <row r="305" spans="1:6" ht="15.75">
      <c r="A305" s="9"/>
      <c r="B305" s="9" t="s">
        <v>271</v>
      </c>
      <c r="C305" s="10" t="e">
        <f>C103+C153+C158+C165+C170+C174+C181+C183+C185+C189+C196+C199+C205+C212+C218+C222+C225+C230+C233+C242+C247+C254+C278+C282+C287</f>
        <v>#REF!</v>
      </c>
      <c r="D305" s="10">
        <f>D103+D153+D158+D165+D170+D174+D181+D183+D185+D189+D196+D199+D205+D212+D218+D222+D225+D230+D233+D242+D247+D254+D278+D282+D287</f>
        <v>4534106</v>
      </c>
      <c r="E305" s="10">
        <f>E103+E153+E158+E165+E170+E174+E181+E183+E185+E189+E196+E199+E205+E212+E218+E222+E225+E230+E233+E242+E247+E254+E278+E282+E287</f>
        <v>4537606</v>
      </c>
      <c r="F305" s="10">
        <f>F103+F153+F158+F165+F170+F174+F181+F183+F185+F189+F196+F199+F205+F212+F218+F222+F225+F230+F233+F242+F247+F254+F278+F282+F287</f>
        <v>4617606</v>
      </c>
    </row>
    <row r="306" spans="1:6" ht="15.75">
      <c r="A306" s="9"/>
      <c r="B306" s="9"/>
      <c r="C306" s="10"/>
      <c r="D306" s="10"/>
      <c r="E306" s="10"/>
      <c r="F306" s="10"/>
    </row>
    <row r="307" spans="1:2" ht="18">
      <c r="A307" s="5" t="s">
        <v>272</v>
      </c>
      <c r="B307" s="9"/>
    </row>
    <row r="308" spans="1:6" ht="12.75">
      <c r="A308" s="33"/>
      <c r="B308" s="33"/>
      <c r="C308" s="39"/>
      <c r="D308" s="39"/>
      <c r="E308" s="39"/>
      <c r="F308" s="39"/>
    </row>
    <row r="309" spans="1:6" ht="15.75">
      <c r="A309" s="21" t="s">
        <v>84</v>
      </c>
      <c r="B309" s="9" t="s">
        <v>273</v>
      </c>
      <c r="C309" s="10">
        <f>SUM(C310:C310)</f>
        <v>16597</v>
      </c>
      <c r="D309" s="10">
        <f>SUM(D310:D310)</f>
        <v>16597</v>
      </c>
      <c r="E309" s="10">
        <f>SUM(E310:E310)</f>
        <v>16597</v>
      </c>
      <c r="F309" s="10">
        <f>SUM(F310:F310)</f>
        <v>16597</v>
      </c>
    </row>
    <row r="310" spans="1:6" ht="12.75">
      <c r="A310" s="6">
        <v>711001</v>
      </c>
      <c r="B310" s="6" t="s">
        <v>274</v>
      </c>
      <c r="C310" s="11">
        <v>16597</v>
      </c>
      <c r="D310" s="11">
        <v>16597</v>
      </c>
      <c r="E310" s="11">
        <v>16597</v>
      </c>
      <c r="F310" s="11">
        <v>16597</v>
      </c>
    </row>
    <row r="311" spans="1:6" ht="12.75">
      <c r="A311" s="6"/>
      <c r="B311" s="6"/>
      <c r="C311" s="11"/>
      <c r="D311" s="11"/>
      <c r="E311" s="11"/>
      <c r="F311" s="11"/>
    </row>
    <row r="312" spans="1:6" ht="15.75">
      <c r="A312" s="27" t="s">
        <v>157</v>
      </c>
      <c r="B312" s="9" t="s">
        <v>158</v>
      </c>
      <c r="C312" s="10">
        <v>96782</v>
      </c>
      <c r="D312" s="10">
        <f>D313</f>
        <v>0</v>
      </c>
      <c r="E312" s="10">
        <f>E313</f>
        <v>0</v>
      </c>
      <c r="F312" s="10">
        <f>F313</f>
        <v>0</v>
      </c>
    </row>
    <row r="313" spans="1:6" ht="12.75">
      <c r="A313" s="6">
        <v>713005</v>
      </c>
      <c r="B313" s="6" t="s">
        <v>275</v>
      </c>
      <c r="C313" s="11"/>
      <c r="D313" s="11">
        <v>0</v>
      </c>
      <c r="E313" s="11">
        <v>0</v>
      </c>
      <c r="F313" s="11">
        <v>0</v>
      </c>
    </row>
    <row r="314" spans="1:6" ht="12.75">
      <c r="A314" s="6"/>
      <c r="B314" s="6"/>
      <c r="C314" s="11"/>
      <c r="D314" s="11"/>
      <c r="E314" s="11"/>
      <c r="F314" s="11"/>
    </row>
    <row r="315" spans="1:6" ht="15.75">
      <c r="A315" s="9" t="s">
        <v>161</v>
      </c>
      <c r="B315" s="9" t="s">
        <v>162</v>
      </c>
      <c r="C315" s="18">
        <f>C316</f>
        <v>50000</v>
      </c>
      <c r="D315" s="18">
        <f>D316</f>
        <v>25000</v>
      </c>
      <c r="E315" s="18">
        <f>E316</f>
        <v>25000</v>
      </c>
      <c r="F315" s="18">
        <f>F316</f>
        <v>25000</v>
      </c>
    </row>
    <row r="316" spans="1:6" ht="12.75">
      <c r="A316" s="6">
        <v>721001</v>
      </c>
      <c r="B316" s="6" t="s">
        <v>276</v>
      </c>
      <c r="C316" s="11">
        <v>50000</v>
      </c>
      <c r="D316" s="11">
        <v>25000</v>
      </c>
      <c r="E316" s="11">
        <v>25000</v>
      </c>
      <c r="F316" s="11">
        <v>25000</v>
      </c>
    </row>
    <row r="317" spans="1:2" ht="15.75">
      <c r="A317" s="40"/>
      <c r="B317" s="6"/>
    </row>
    <row r="318" spans="1:6" ht="15.75">
      <c r="A318" s="41" t="s">
        <v>277</v>
      </c>
      <c r="B318" s="9" t="s">
        <v>278</v>
      </c>
      <c r="C318" s="10">
        <f>SUM(C319:C321)</f>
        <v>340321</v>
      </c>
      <c r="D318" s="10">
        <f>SUM(D319:D321)</f>
        <v>330321</v>
      </c>
      <c r="E318" s="10">
        <f>SUM(E319:E321)</f>
        <v>330321</v>
      </c>
      <c r="F318" s="10">
        <f>SUM(F319:F321)</f>
        <v>330321</v>
      </c>
    </row>
    <row r="319" spans="1:6" ht="12.75">
      <c r="A319" s="24" t="s">
        <v>279</v>
      </c>
      <c r="B319" s="6" t="s">
        <v>280</v>
      </c>
      <c r="C319" s="12">
        <v>315821</v>
      </c>
      <c r="D319" s="12">
        <v>315821</v>
      </c>
      <c r="E319" s="12">
        <v>315821</v>
      </c>
      <c r="F319" s="12">
        <v>315821</v>
      </c>
    </row>
    <row r="320" spans="1:6" ht="12.75">
      <c r="A320" s="24" t="s">
        <v>281</v>
      </c>
      <c r="B320" s="6" t="s">
        <v>282</v>
      </c>
      <c r="C320" s="12">
        <v>4500</v>
      </c>
      <c r="D320" s="12">
        <v>4500</v>
      </c>
      <c r="E320" s="12">
        <v>4500</v>
      </c>
      <c r="F320" s="12">
        <v>4500</v>
      </c>
    </row>
    <row r="321" spans="1:6" ht="12.75">
      <c r="A321" s="6">
        <v>721001</v>
      </c>
      <c r="B321" s="6" t="s">
        <v>283</v>
      </c>
      <c r="C321" s="11">
        <v>20000</v>
      </c>
      <c r="D321" s="11">
        <v>10000</v>
      </c>
      <c r="E321" s="11">
        <v>10000</v>
      </c>
      <c r="F321" s="11">
        <v>10000</v>
      </c>
    </row>
    <row r="322" spans="1:6" ht="12.75">
      <c r="A322" s="6"/>
      <c r="B322" s="6"/>
      <c r="C322" s="11"/>
      <c r="D322" s="11"/>
      <c r="E322" s="11"/>
      <c r="F322" s="11"/>
    </row>
    <row r="323" spans="1:6" ht="12.75">
      <c r="A323" s="6"/>
      <c r="B323" s="6"/>
      <c r="C323" s="11"/>
      <c r="D323" s="11"/>
      <c r="E323" s="11"/>
      <c r="F323" s="11"/>
    </row>
    <row r="324" spans="1:6" ht="12.75">
      <c r="A324" s="6"/>
      <c r="B324" s="6"/>
      <c r="C324" s="11"/>
      <c r="D324" s="11"/>
      <c r="E324" s="11"/>
      <c r="F324" s="11"/>
    </row>
    <row r="326" spans="1:6" ht="15.75">
      <c r="A326" s="21" t="s">
        <v>181</v>
      </c>
      <c r="B326" s="9" t="s">
        <v>182</v>
      </c>
      <c r="C326" s="10">
        <f>SUM(C328:C352)</f>
        <v>2350274</v>
      </c>
      <c r="D326" s="10">
        <f>SUM(D327:D352)</f>
        <v>2353636</v>
      </c>
      <c r="E326" s="10">
        <f>SUM(E327:E352)</f>
        <v>2353636</v>
      </c>
      <c r="F326" s="10">
        <f>SUM(F327:F352)</f>
        <v>2353636</v>
      </c>
    </row>
    <row r="327" spans="1:6" ht="12.75">
      <c r="A327" s="25">
        <v>721001</v>
      </c>
      <c r="B327" s="6" t="s">
        <v>284</v>
      </c>
      <c r="C327" s="12">
        <v>10000</v>
      </c>
      <c r="D327" s="12">
        <v>10000</v>
      </c>
      <c r="E327" s="12">
        <v>10000</v>
      </c>
      <c r="F327" s="12">
        <v>10000</v>
      </c>
    </row>
    <row r="328" spans="1:6" ht="12.75">
      <c r="A328" s="37" t="s">
        <v>285</v>
      </c>
      <c r="B328" s="25" t="s">
        <v>286</v>
      </c>
      <c r="C328" s="11">
        <v>8298</v>
      </c>
      <c r="D328" s="11">
        <v>1660</v>
      </c>
      <c r="E328" s="11">
        <v>1660</v>
      </c>
      <c r="F328" s="11">
        <v>1660</v>
      </c>
    </row>
    <row r="329" spans="1:6" ht="12.75">
      <c r="A329" s="37"/>
      <c r="B329" s="25" t="s">
        <v>287</v>
      </c>
      <c r="C329" s="11">
        <v>76346</v>
      </c>
      <c r="D329" s="11">
        <v>76346</v>
      </c>
      <c r="E329" s="11">
        <v>76346</v>
      </c>
      <c r="F329" s="11">
        <v>76346</v>
      </c>
    </row>
    <row r="330" spans="1:6" ht="12.75">
      <c r="A330" s="37"/>
      <c r="B330" s="25" t="s">
        <v>288</v>
      </c>
      <c r="C330" s="11"/>
      <c r="D330" s="11">
        <v>0</v>
      </c>
      <c r="E330" s="11">
        <v>0</v>
      </c>
      <c r="F330" s="11">
        <v>0</v>
      </c>
    </row>
    <row r="331" spans="1:6" ht="12.75">
      <c r="A331" s="37"/>
      <c r="B331" s="25" t="s">
        <v>289</v>
      </c>
      <c r="C331" s="11"/>
      <c r="D331" s="11">
        <v>0</v>
      </c>
      <c r="E331" s="11">
        <v>0</v>
      </c>
      <c r="F331" s="11">
        <v>0</v>
      </c>
    </row>
    <row r="332" spans="1:6" ht="12.75">
      <c r="A332" s="37"/>
      <c r="B332" s="25" t="s">
        <v>290</v>
      </c>
      <c r="C332" s="11"/>
      <c r="D332" s="11">
        <v>0</v>
      </c>
      <c r="E332" s="11">
        <v>0</v>
      </c>
      <c r="F332" s="11">
        <v>0</v>
      </c>
    </row>
    <row r="333" spans="1:6" ht="12.75">
      <c r="A333" s="37"/>
      <c r="B333" s="25" t="s">
        <v>291</v>
      </c>
      <c r="C333" s="11"/>
      <c r="D333" s="11">
        <v>0</v>
      </c>
      <c r="E333" s="11">
        <v>0</v>
      </c>
      <c r="F333" s="11">
        <v>0</v>
      </c>
    </row>
    <row r="334" spans="1:6" ht="12.75">
      <c r="A334" s="37"/>
      <c r="B334" s="25" t="s">
        <v>292</v>
      </c>
      <c r="C334" s="11"/>
      <c r="D334" s="11">
        <v>0</v>
      </c>
      <c r="E334" s="11">
        <v>0</v>
      </c>
      <c r="F334" s="11">
        <v>0</v>
      </c>
    </row>
    <row r="335" spans="1:6" ht="12.75">
      <c r="A335" s="13" t="s">
        <v>293</v>
      </c>
      <c r="B335" s="6" t="s">
        <v>294</v>
      </c>
      <c r="C335" s="11">
        <v>4961</v>
      </c>
      <c r="D335" s="11">
        <v>4961</v>
      </c>
      <c r="E335" s="11">
        <v>4961</v>
      </c>
      <c r="F335" s="11">
        <v>4961</v>
      </c>
    </row>
    <row r="336" spans="1:6" ht="12.75">
      <c r="A336" s="13"/>
      <c r="B336" s="6" t="s">
        <v>295</v>
      </c>
      <c r="C336" s="11">
        <v>20811</v>
      </c>
      <c r="D336" s="11">
        <v>20811</v>
      </c>
      <c r="E336" s="11">
        <v>20811</v>
      </c>
      <c r="F336" s="11">
        <v>20811</v>
      </c>
    </row>
    <row r="337" spans="1:6" ht="12.75">
      <c r="A337" s="6"/>
      <c r="B337" s="6" t="s">
        <v>296</v>
      </c>
      <c r="C337" s="11">
        <v>172609</v>
      </c>
      <c r="D337" s="11">
        <v>172609</v>
      </c>
      <c r="E337" s="11">
        <v>172609</v>
      </c>
      <c r="F337" s="11">
        <v>172609</v>
      </c>
    </row>
    <row r="338" spans="1:6" ht="12.75">
      <c r="A338" s="6"/>
      <c r="B338" s="6" t="s">
        <v>297</v>
      </c>
      <c r="C338" s="11">
        <v>9021</v>
      </c>
      <c r="D338" s="11">
        <v>9021</v>
      </c>
      <c r="E338" s="11">
        <v>9021</v>
      </c>
      <c r="F338" s="11">
        <v>9021</v>
      </c>
    </row>
    <row r="339" spans="1:6" ht="12.75">
      <c r="A339" s="6"/>
      <c r="B339" s="6" t="s">
        <v>298</v>
      </c>
      <c r="C339" s="11">
        <v>38411</v>
      </c>
      <c r="D339" s="11">
        <v>38411</v>
      </c>
      <c r="E339" s="11">
        <v>38411</v>
      </c>
      <c r="F339" s="11">
        <v>38411</v>
      </c>
    </row>
    <row r="340" spans="1:6" ht="12.75">
      <c r="A340" s="6"/>
      <c r="B340" s="6" t="s">
        <v>299</v>
      </c>
      <c r="C340" s="11">
        <v>32930</v>
      </c>
      <c r="D340" s="11">
        <v>32930</v>
      </c>
      <c r="E340" s="11">
        <v>32930</v>
      </c>
      <c r="F340" s="11">
        <v>32930</v>
      </c>
    </row>
    <row r="341" spans="1:6" ht="12.75">
      <c r="A341" s="6"/>
      <c r="B341" s="6" t="s">
        <v>300</v>
      </c>
      <c r="C341" s="11">
        <v>5468</v>
      </c>
      <c r="D341" s="11">
        <v>5468</v>
      </c>
      <c r="E341" s="11">
        <v>5468</v>
      </c>
      <c r="F341" s="11">
        <v>5468</v>
      </c>
    </row>
    <row r="342" spans="1:6" ht="12.75">
      <c r="A342" s="6"/>
      <c r="B342" s="6" t="s">
        <v>301</v>
      </c>
      <c r="C342" s="11">
        <v>35016</v>
      </c>
      <c r="D342" s="11">
        <v>35016</v>
      </c>
      <c r="E342" s="11">
        <v>35016</v>
      </c>
      <c r="F342" s="11">
        <v>35016</v>
      </c>
    </row>
    <row r="343" spans="1:6" ht="12.75">
      <c r="A343" s="6"/>
      <c r="B343" s="6" t="s">
        <v>302</v>
      </c>
      <c r="C343" s="11">
        <v>8809</v>
      </c>
      <c r="D343" s="11">
        <v>8809</v>
      </c>
      <c r="E343" s="11">
        <v>8809</v>
      </c>
      <c r="F343" s="11">
        <v>8809</v>
      </c>
    </row>
    <row r="344" spans="1:6" ht="12.75">
      <c r="A344" s="6"/>
      <c r="B344" s="6" t="s">
        <v>303</v>
      </c>
      <c r="C344" s="11">
        <v>32339</v>
      </c>
      <c r="D344" s="11">
        <v>32339</v>
      </c>
      <c r="E344" s="11">
        <v>32339</v>
      </c>
      <c r="F344" s="11">
        <v>32339</v>
      </c>
    </row>
    <row r="345" spans="1:6" ht="12.75">
      <c r="A345" s="6"/>
      <c r="B345" s="6" t="s">
        <v>304</v>
      </c>
      <c r="C345" s="11">
        <v>7293</v>
      </c>
      <c r="D345" s="11">
        <v>7293</v>
      </c>
      <c r="E345" s="11">
        <v>7293</v>
      </c>
      <c r="F345" s="11">
        <v>7293</v>
      </c>
    </row>
    <row r="346" spans="1:6" ht="12.75">
      <c r="A346" s="6"/>
      <c r="B346" s="6" t="s">
        <v>305</v>
      </c>
      <c r="C346" s="11"/>
      <c r="D346" s="11">
        <v>0</v>
      </c>
      <c r="E346" s="11">
        <v>0</v>
      </c>
      <c r="F346" s="11">
        <v>0</v>
      </c>
    </row>
    <row r="347" spans="1:6" ht="12.75">
      <c r="A347" s="6"/>
      <c r="B347" s="6" t="s">
        <v>306</v>
      </c>
      <c r="C347" s="11">
        <v>46797</v>
      </c>
      <c r="D347" s="11">
        <v>46797</v>
      </c>
      <c r="E347" s="11">
        <v>46797</v>
      </c>
      <c r="F347" s="11">
        <v>46797</v>
      </c>
    </row>
    <row r="348" spans="1:6" ht="12.75">
      <c r="A348" s="6"/>
      <c r="B348" s="6" t="s">
        <v>307</v>
      </c>
      <c r="C348" s="11">
        <v>133000</v>
      </c>
      <c r="D348" s="11">
        <v>133000</v>
      </c>
      <c r="E348" s="11">
        <v>133000</v>
      </c>
      <c r="F348" s="11">
        <v>133000</v>
      </c>
    </row>
    <row r="349" spans="1:6" ht="12.75">
      <c r="A349" s="6"/>
      <c r="B349" s="6" t="s">
        <v>308</v>
      </c>
      <c r="C349" s="11">
        <v>23000</v>
      </c>
      <c r="D349" s="11">
        <v>23000</v>
      </c>
      <c r="E349" s="11">
        <v>23000</v>
      </c>
      <c r="F349" s="11">
        <v>23000</v>
      </c>
    </row>
    <row r="350" spans="1:6" ht="12.75">
      <c r="A350" s="6"/>
      <c r="B350" s="6" t="s">
        <v>309</v>
      </c>
      <c r="C350" s="11">
        <v>120000</v>
      </c>
      <c r="D350" s="11">
        <v>120000</v>
      </c>
      <c r="E350" s="11">
        <v>120000</v>
      </c>
      <c r="F350" s="11">
        <v>120000</v>
      </c>
    </row>
    <row r="351" spans="1:6" ht="12.75">
      <c r="A351" s="6"/>
      <c r="B351" s="6" t="s">
        <v>310</v>
      </c>
      <c r="C351" s="11">
        <v>1255640</v>
      </c>
      <c r="D351" s="11">
        <v>1255640</v>
      </c>
      <c r="E351" s="11">
        <v>1255640</v>
      </c>
      <c r="F351" s="11">
        <v>1255640</v>
      </c>
    </row>
    <row r="352" spans="1:6" ht="12.75">
      <c r="A352" s="6"/>
      <c r="B352" s="6" t="s">
        <v>311</v>
      </c>
      <c r="C352" s="11">
        <v>319525</v>
      </c>
      <c r="D352" s="11">
        <v>319525</v>
      </c>
      <c r="E352" s="11">
        <v>319525</v>
      </c>
      <c r="F352" s="11">
        <v>319525</v>
      </c>
    </row>
    <row r="353" spans="1:6" ht="15.75">
      <c r="A353" s="9"/>
      <c r="B353" s="6"/>
      <c r="C353" s="11"/>
      <c r="D353" s="11"/>
      <c r="E353" s="11"/>
      <c r="F353" s="11"/>
    </row>
    <row r="354" spans="1:6" ht="15.75">
      <c r="A354" s="42" t="s">
        <v>222</v>
      </c>
      <c r="B354" s="9" t="s">
        <v>312</v>
      </c>
      <c r="C354" s="10">
        <f>SUM(C355:C357)</f>
        <v>454684</v>
      </c>
      <c r="D354" s="10">
        <f>SUM(D355:D357)</f>
        <v>454684</v>
      </c>
      <c r="E354" s="10">
        <f>SUM(E355:E357)</f>
        <v>454684</v>
      </c>
      <c r="F354" s="10">
        <f>SUM(F355:F357)</f>
        <v>454684</v>
      </c>
    </row>
    <row r="355" spans="1:6" ht="12.75">
      <c r="A355" s="13" t="s">
        <v>293</v>
      </c>
      <c r="B355" s="6" t="s">
        <v>313</v>
      </c>
      <c r="C355" s="11">
        <v>76000</v>
      </c>
      <c r="D355" s="11">
        <v>76000</v>
      </c>
      <c r="E355" s="11">
        <v>76000</v>
      </c>
      <c r="F355" s="11">
        <v>76000</v>
      </c>
    </row>
    <row r="356" spans="1:6" ht="12.75">
      <c r="A356" s="13"/>
      <c r="B356" s="6" t="s">
        <v>314</v>
      </c>
      <c r="C356" s="11"/>
      <c r="D356" s="11">
        <v>0</v>
      </c>
      <c r="E356" s="11">
        <v>0</v>
      </c>
      <c r="F356" s="11">
        <v>0</v>
      </c>
    </row>
    <row r="357" spans="1:6" ht="12.75">
      <c r="A357" s="6"/>
      <c r="B357" s="6" t="s">
        <v>315</v>
      </c>
      <c r="C357" s="11">
        <v>378684</v>
      </c>
      <c r="D357" s="11">
        <v>378684</v>
      </c>
      <c r="E357" s="11">
        <v>378684</v>
      </c>
      <c r="F357" s="11">
        <v>378684</v>
      </c>
    </row>
    <row r="358" spans="1:2" ht="15.75">
      <c r="A358" s="21"/>
      <c r="B358" s="6"/>
    </row>
    <row r="359" spans="1:6" ht="15.75">
      <c r="A359" s="42" t="s">
        <v>226</v>
      </c>
      <c r="B359" s="21" t="s">
        <v>227</v>
      </c>
      <c r="C359" s="10">
        <f>SUM(C360:C363)</f>
        <v>1695843</v>
      </c>
      <c r="D359" s="10">
        <f>SUM(D360:D363)</f>
        <v>1695843</v>
      </c>
      <c r="E359" s="10">
        <f>SUM(E360:E363)</f>
        <v>1695843</v>
      </c>
      <c r="F359" s="10">
        <f>SUM(F360:F363)</f>
        <v>1695843</v>
      </c>
    </row>
    <row r="360" spans="1:6" ht="12.75">
      <c r="A360" s="13" t="s">
        <v>293</v>
      </c>
      <c r="B360" s="25" t="s">
        <v>74</v>
      </c>
      <c r="C360" s="11">
        <v>1009777</v>
      </c>
      <c r="D360" s="11">
        <v>1009777</v>
      </c>
      <c r="E360" s="11">
        <v>1009777</v>
      </c>
      <c r="F360" s="11">
        <v>1009777</v>
      </c>
    </row>
    <row r="361" spans="1:6" ht="12.75">
      <c r="A361" s="13" t="s">
        <v>293</v>
      </c>
      <c r="B361" s="6" t="s">
        <v>72</v>
      </c>
      <c r="C361" s="11">
        <v>674448</v>
      </c>
      <c r="D361" s="11">
        <v>674448</v>
      </c>
      <c r="E361" s="11">
        <v>674448</v>
      </c>
      <c r="F361" s="11">
        <v>674448</v>
      </c>
    </row>
    <row r="362" spans="1:6" ht="12.75">
      <c r="A362" s="13"/>
      <c r="B362" s="6" t="s">
        <v>316</v>
      </c>
      <c r="C362" s="11"/>
      <c r="D362" s="11">
        <v>0</v>
      </c>
      <c r="E362" s="11">
        <v>0</v>
      </c>
      <c r="F362" s="11">
        <v>0</v>
      </c>
    </row>
    <row r="363" spans="1:6" ht="12.75">
      <c r="A363" s="6"/>
      <c r="B363" s="6" t="s">
        <v>317</v>
      </c>
      <c r="C363" s="11">
        <v>11618</v>
      </c>
      <c r="D363" s="11">
        <v>11618</v>
      </c>
      <c r="E363" s="11">
        <v>11618</v>
      </c>
      <c r="F363" s="11">
        <v>11618</v>
      </c>
    </row>
    <row r="364" spans="1:2" ht="15.75">
      <c r="A364" s="9"/>
      <c r="B364" s="6"/>
    </row>
    <row r="365" spans="1:6" ht="15.75">
      <c r="A365" s="6"/>
      <c r="B365" s="9" t="s">
        <v>318</v>
      </c>
      <c r="C365" s="10" t="e">
        <f>C309+#REF!+C315+C318+C326+C354+C359+#REF!</f>
        <v>#REF!</v>
      </c>
      <c r="D365" s="10">
        <f>D309+D315+D318+D326+D354+D359</f>
        <v>4876081</v>
      </c>
      <c r="E365" s="10">
        <f>E309+E315+E318+E326+E354+E359</f>
        <v>4876081</v>
      </c>
      <c r="F365" s="10">
        <f>F309+F315+F318+F326+F354+F359</f>
        <v>4876081</v>
      </c>
    </row>
    <row r="366" spans="1:6" ht="15.75">
      <c r="A366" s="6"/>
      <c r="B366" s="9"/>
      <c r="C366" s="10"/>
      <c r="D366" s="10"/>
      <c r="E366" s="10"/>
      <c r="F366" s="10"/>
    </row>
    <row r="368" spans="1:2" ht="15.75">
      <c r="A368" s="43" t="s">
        <v>319</v>
      </c>
      <c r="B368" s="43"/>
    </row>
    <row r="369" spans="1:6" ht="15.75">
      <c r="A369" s="9"/>
      <c r="B369" s="9" t="s">
        <v>320</v>
      </c>
      <c r="C369" s="10">
        <f>C78</f>
        <v>4874176</v>
      </c>
      <c r="D369" s="10">
        <f>D78</f>
        <v>4874176</v>
      </c>
      <c r="E369" s="10">
        <f>E78</f>
        <v>4877676</v>
      </c>
      <c r="F369" s="10">
        <f>F78</f>
        <v>4877676</v>
      </c>
    </row>
    <row r="370" spans="1:6" ht="15.75">
      <c r="A370" s="9"/>
      <c r="B370" s="9" t="s">
        <v>321</v>
      </c>
      <c r="C370" s="10" t="e">
        <f>C99</f>
        <v>#REF!</v>
      </c>
      <c r="D370" s="10">
        <f>D99</f>
        <v>3499909</v>
      </c>
      <c r="E370" s="10">
        <f>E99</f>
        <v>3499909</v>
      </c>
      <c r="F370" s="10">
        <f>F99</f>
        <v>3499909</v>
      </c>
    </row>
    <row r="371" spans="1:6" ht="15.75">
      <c r="A371" s="9"/>
      <c r="B371" s="9" t="s">
        <v>322</v>
      </c>
      <c r="C371" s="10" t="e">
        <f>C305</f>
        <v>#REF!</v>
      </c>
      <c r="D371" s="10">
        <f>D305</f>
        <v>4534106</v>
      </c>
      <c r="E371" s="10">
        <f>E305</f>
        <v>4537606</v>
      </c>
      <c r="F371" s="10">
        <f>F305</f>
        <v>4617606</v>
      </c>
    </row>
    <row r="372" spans="1:6" ht="15.75">
      <c r="A372" s="9"/>
      <c r="B372" s="9" t="s">
        <v>323</v>
      </c>
      <c r="C372" s="10" t="e">
        <f>C365</f>
        <v>#REF!</v>
      </c>
      <c r="D372" s="10">
        <f>D365</f>
        <v>4876081</v>
      </c>
      <c r="E372" s="10">
        <f>E365</f>
        <v>4876081</v>
      </c>
      <c r="F372" s="10">
        <f>F365</f>
        <v>4876081</v>
      </c>
    </row>
    <row r="373" spans="1:6" ht="15.75">
      <c r="A373" s="6"/>
      <c r="B373" s="9" t="s">
        <v>324</v>
      </c>
      <c r="C373" s="10" t="e">
        <f>C369+C370-C371-C372</f>
        <v>#REF!</v>
      </c>
      <c r="D373" s="10">
        <f>D369+D370-D371-D372</f>
        <v>-1036102</v>
      </c>
      <c r="E373" s="10">
        <f>E369+E370-E371-E372</f>
        <v>-1036102</v>
      </c>
      <c r="F373" s="10">
        <f>F369+F370-F371-F372</f>
        <v>-1116102</v>
      </c>
    </row>
    <row r="374" spans="1:6" ht="15.75">
      <c r="A374" s="6"/>
      <c r="B374" s="9"/>
      <c r="C374" s="10"/>
      <c r="D374" s="10"/>
      <c r="E374" s="10"/>
      <c r="F374" s="10"/>
    </row>
    <row r="375" spans="1:2" ht="12.75">
      <c r="A375" s="6"/>
      <c r="B375" s="6"/>
    </row>
    <row r="376" spans="1:2" ht="15.75">
      <c r="A376" s="6"/>
      <c r="B376" s="44" t="s">
        <v>325</v>
      </c>
    </row>
    <row r="377" spans="1:2" ht="15.75">
      <c r="A377" s="6"/>
      <c r="B377" s="44"/>
    </row>
    <row r="379" spans="1:2" ht="15.75">
      <c r="A379" s="42" t="s">
        <v>326</v>
      </c>
      <c r="B379" s="6"/>
    </row>
    <row r="380" spans="1:6" ht="12.75">
      <c r="A380" s="37">
        <v>411005</v>
      </c>
      <c r="B380" s="25" t="s">
        <v>327</v>
      </c>
      <c r="C380" s="11">
        <v>564</v>
      </c>
      <c r="D380" s="11">
        <v>564</v>
      </c>
      <c r="E380" s="11">
        <v>564</v>
      </c>
      <c r="F380" s="11">
        <v>564</v>
      </c>
    </row>
    <row r="381" spans="1:6" ht="12.75">
      <c r="A381" s="45">
        <v>453</v>
      </c>
      <c r="B381" s="25" t="s">
        <v>328</v>
      </c>
      <c r="C381" s="11"/>
      <c r="D381" s="11">
        <v>0</v>
      </c>
      <c r="E381" s="11">
        <v>0</v>
      </c>
      <c r="F381" s="11">
        <v>0</v>
      </c>
    </row>
    <row r="382" spans="1:6" ht="12.75">
      <c r="A382" s="13">
        <v>454</v>
      </c>
      <c r="B382" s="25" t="s">
        <v>329</v>
      </c>
      <c r="C382" s="11"/>
      <c r="D382" s="11">
        <v>398327</v>
      </c>
      <c r="E382" s="11">
        <v>398327</v>
      </c>
      <c r="F382" s="11">
        <v>398327</v>
      </c>
    </row>
    <row r="383" spans="1:6" ht="12.75">
      <c r="A383" s="13"/>
      <c r="B383" s="25" t="s">
        <v>330</v>
      </c>
      <c r="C383" s="11">
        <v>172609</v>
      </c>
      <c r="D383" s="11">
        <v>172609</v>
      </c>
      <c r="E383" s="11">
        <v>172609</v>
      </c>
      <c r="F383" s="11">
        <v>252609</v>
      </c>
    </row>
    <row r="384" spans="1:6" ht="12.75">
      <c r="A384" s="13">
        <v>513001</v>
      </c>
      <c r="B384" s="25" t="s">
        <v>331</v>
      </c>
      <c r="C384" s="11">
        <v>472593</v>
      </c>
      <c r="D384" s="11">
        <v>472593</v>
      </c>
      <c r="E384" s="11">
        <v>472593</v>
      </c>
      <c r="F384" s="11">
        <v>472593</v>
      </c>
    </row>
    <row r="385" spans="1:6" ht="12.75">
      <c r="A385" s="13">
        <v>513001</v>
      </c>
      <c r="B385" s="25" t="s">
        <v>332</v>
      </c>
      <c r="C385" s="11">
        <v>275000</v>
      </c>
      <c r="D385" s="11">
        <v>275000</v>
      </c>
      <c r="E385" s="11">
        <v>275000</v>
      </c>
      <c r="F385" s="11">
        <v>275000</v>
      </c>
    </row>
    <row r="386" spans="1:6" ht="12.75">
      <c r="A386" s="25">
        <v>513001</v>
      </c>
      <c r="B386" s="25" t="s">
        <v>333</v>
      </c>
      <c r="C386" s="11">
        <v>405000</v>
      </c>
      <c r="D386" s="11">
        <v>405000</v>
      </c>
      <c r="E386" s="11">
        <v>405000</v>
      </c>
      <c r="F386" s="11">
        <v>405000</v>
      </c>
    </row>
    <row r="387" spans="1:6" ht="12.75">
      <c r="A387" s="25">
        <v>513001</v>
      </c>
      <c r="B387" s="25" t="s">
        <v>334</v>
      </c>
      <c r="C387" s="11"/>
      <c r="D387" s="11">
        <v>0</v>
      </c>
      <c r="E387" s="11">
        <v>0</v>
      </c>
      <c r="F387" s="11">
        <v>0</v>
      </c>
    </row>
    <row r="388" spans="1:6" ht="12.75">
      <c r="A388" s="25">
        <v>513001</v>
      </c>
      <c r="B388" s="25" t="s">
        <v>335</v>
      </c>
      <c r="C388" s="11">
        <v>163000</v>
      </c>
      <c r="D388" s="11">
        <v>163200</v>
      </c>
      <c r="E388" s="11">
        <v>163200</v>
      </c>
      <c r="F388" s="11">
        <v>163200</v>
      </c>
    </row>
    <row r="389" spans="1:6" ht="15.75">
      <c r="A389" s="6"/>
      <c r="B389" s="9" t="s">
        <v>336</v>
      </c>
      <c r="C389" s="10">
        <f>SUM(C382:C388)</f>
        <v>1488202</v>
      </c>
      <c r="D389" s="10">
        <f>SUM(D380:D388)</f>
        <v>1887293</v>
      </c>
      <c r="E389" s="10">
        <f>SUM(E380:E388)</f>
        <v>1887293</v>
      </c>
      <c r="F389" s="10">
        <f>SUM(F380:F388)</f>
        <v>1967293</v>
      </c>
    </row>
    <row r="390" spans="1:6" ht="15.75">
      <c r="A390" s="6"/>
      <c r="B390" s="9"/>
      <c r="C390" s="10"/>
      <c r="D390" s="10"/>
      <c r="E390" s="10"/>
      <c r="F390" s="10"/>
    </row>
    <row r="391" spans="1:6" ht="15.75">
      <c r="A391" s="9" t="s">
        <v>337</v>
      </c>
      <c r="B391" s="6"/>
      <c r="C391" s="47"/>
      <c r="D391" s="47"/>
      <c r="E391" s="47"/>
      <c r="F391" s="47"/>
    </row>
    <row r="392" spans="1:6" ht="12.75">
      <c r="A392" s="6">
        <v>821005</v>
      </c>
      <c r="B392" s="6" t="s">
        <v>338</v>
      </c>
      <c r="C392" s="6">
        <v>275000</v>
      </c>
      <c r="D392" s="6">
        <v>275000</v>
      </c>
      <c r="E392" s="6">
        <v>275000</v>
      </c>
      <c r="F392" s="6">
        <v>275000</v>
      </c>
    </row>
    <row r="393" spans="1:6" ht="12.75">
      <c r="A393" s="6">
        <v>821005</v>
      </c>
      <c r="B393" s="6" t="s">
        <v>339</v>
      </c>
      <c r="C393" s="6">
        <v>163000</v>
      </c>
      <c r="D393" s="6">
        <v>163000</v>
      </c>
      <c r="E393" s="6">
        <v>163000</v>
      </c>
      <c r="F393" s="6">
        <v>163000</v>
      </c>
    </row>
    <row r="394" spans="1:6" ht="12.75">
      <c r="A394" s="6">
        <v>821005</v>
      </c>
      <c r="B394" s="6" t="s">
        <v>340</v>
      </c>
      <c r="C394" s="6">
        <v>405000</v>
      </c>
      <c r="D394" s="6">
        <v>405000</v>
      </c>
      <c r="E394" s="6">
        <v>405000</v>
      </c>
      <c r="F394" s="6">
        <v>405000</v>
      </c>
    </row>
    <row r="395" spans="1:6" ht="12.75">
      <c r="A395" s="6">
        <v>821005</v>
      </c>
      <c r="B395" s="6" t="s">
        <v>341</v>
      </c>
      <c r="C395" s="6"/>
      <c r="D395" s="6">
        <v>0</v>
      </c>
      <c r="E395" s="6">
        <v>0</v>
      </c>
      <c r="F395" s="6">
        <v>0</v>
      </c>
    </row>
    <row r="396" spans="1:6" ht="12.75">
      <c r="A396" s="25">
        <v>821005</v>
      </c>
      <c r="B396" s="25" t="s">
        <v>342</v>
      </c>
      <c r="C396" s="11">
        <v>8191</v>
      </c>
      <c r="D396" s="11">
        <v>8191</v>
      </c>
      <c r="E396" s="11">
        <v>8191</v>
      </c>
      <c r="F396" s="11">
        <v>8191</v>
      </c>
    </row>
    <row r="397" spans="1:6" ht="15.75">
      <c r="A397" s="6"/>
      <c r="B397" s="21" t="s">
        <v>343</v>
      </c>
      <c r="C397" s="10">
        <f>SUM(C392:C396)</f>
        <v>851191</v>
      </c>
      <c r="D397" s="10">
        <f>SUM(D392:D396)</f>
        <v>851191</v>
      </c>
      <c r="E397" s="10">
        <f>SUM(E392:E396)</f>
        <v>851191</v>
      </c>
      <c r="F397" s="10">
        <f>SUM(F392:F396)</f>
        <v>851191</v>
      </c>
    </row>
    <row r="398" spans="1:6" ht="15.75">
      <c r="A398" s="6"/>
      <c r="B398" s="21"/>
      <c r="C398" s="10"/>
      <c r="D398" s="10"/>
      <c r="E398" s="10"/>
      <c r="F398" s="10"/>
    </row>
    <row r="399" spans="1:6" ht="15.75">
      <c r="A399" s="6"/>
      <c r="B399" s="21"/>
      <c r="C399" s="10"/>
      <c r="D399" s="10"/>
      <c r="E399" s="10"/>
      <c r="F399" s="10"/>
    </row>
    <row r="401" spans="1:2" ht="15.75">
      <c r="A401" s="6"/>
      <c r="B401" s="21" t="s">
        <v>344</v>
      </c>
    </row>
    <row r="402" spans="1:6" ht="12.75">
      <c r="A402" s="6"/>
      <c r="B402" s="36" t="s">
        <v>345</v>
      </c>
      <c r="C402" s="34">
        <f aca="true" t="shared" si="0" ref="C402:E403">C369</f>
        <v>4874176</v>
      </c>
      <c r="D402" s="34">
        <f t="shared" si="0"/>
        <v>4874176</v>
      </c>
      <c r="E402" s="34">
        <f t="shared" si="0"/>
        <v>4877676</v>
      </c>
      <c r="F402" s="34">
        <f>F369</f>
        <v>4877676</v>
      </c>
    </row>
    <row r="403" spans="1:6" ht="12.75">
      <c r="A403" s="33"/>
      <c r="B403" s="36" t="s">
        <v>346</v>
      </c>
      <c r="C403" s="34" t="e">
        <f t="shared" si="0"/>
        <v>#REF!</v>
      </c>
      <c r="D403" s="34">
        <f t="shared" si="0"/>
        <v>3499909</v>
      </c>
      <c r="E403" s="34">
        <f t="shared" si="0"/>
        <v>3499909</v>
      </c>
      <c r="F403" s="34">
        <f>F370</f>
        <v>3499909</v>
      </c>
    </row>
    <row r="404" spans="1:6" ht="15.75">
      <c r="A404" s="9"/>
      <c r="B404" s="36" t="s">
        <v>347</v>
      </c>
      <c r="C404" s="34">
        <f>C389</f>
        <v>1488202</v>
      </c>
      <c r="D404" s="34">
        <f>D389</f>
        <v>1887293</v>
      </c>
      <c r="E404" s="34">
        <f>E389</f>
        <v>1887293</v>
      </c>
      <c r="F404" s="34">
        <f>F389</f>
        <v>1967293</v>
      </c>
    </row>
    <row r="405" spans="1:6" ht="15.75">
      <c r="A405" s="6"/>
      <c r="B405" s="21" t="s">
        <v>348</v>
      </c>
      <c r="C405" s="34" t="e">
        <f>SUM(C402:C404)</f>
        <v>#REF!</v>
      </c>
      <c r="D405" s="34">
        <f>SUM(D402:D404)</f>
        <v>10261378</v>
      </c>
      <c r="E405" s="34">
        <f>SUM(E402:E404)</f>
        <v>10264878</v>
      </c>
      <c r="F405" s="34">
        <f>SUM(F402:F404)</f>
        <v>10344878</v>
      </c>
    </row>
    <row r="406" spans="1:6" ht="15">
      <c r="A406" s="6"/>
      <c r="B406" s="48"/>
      <c r="C406" s="15"/>
      <c r="D406" s="15"/>
      <c r="E406" s="15"/>
      <c r="F406" s="15"/>
    </row>
    <row r="407" spans="1:6" ht="12.75">
      <c r="A407" s="6"/>
      <c r="B407" s="36" t="s">
        <v>349</v>
      </c>
      <c r="C407" s="34" t="e">
        <f aca="true" t="shared" si="1" ref="C407:E408">C371</f>
        <v>#REF!</v>
      </c>
      <c r="D407" s="34">
        <f t="shared" si="1"/>
        <v>4534106</v>
      </c>
      <c r="E407" s="34">
        <f t="shared" si="1"/>
        <v>4537606</v>
      </c>
      <c r="F407" s="34">
        <f>F371</f>
        <v>4617606</v>
      </c>
    </row>
    <row r="408" spans="1:6" ht="12.75">
      <c r="A408" s="6"/>
      <c r="B408" s="36" t="s">
        <v>350</v>
      </c>
      <c r="C408" s="34" t="e">
        <f t="shared" si="1"/>
        <v>#REF!</v>
      </c>
      <c r="D408" s="34">
        <f t="shared" si="1"/>
        <v>4876081</v>
      </c>
      <c r="E408" s="34">
        <f t="shared" si="1"/>
        <v>4876081</v>
      </c>
      <c r="F408" s="34">
        <f>F372</f>
        <v>4876081</v>
      </c>
    </row>
    <row r="409" spans="1:6" ht="15.75">
      <c r="A409" s="9"/>
      <c r="B409" s="36" t="s">
        <v>351</v>
      </c>
      <c r="C409" s="34">
        <f>C397</f>
        <v>851191</v>
      </c>
      <c r="D409" s="34">
        <f>D397</f>
        <v>851191</v>
      </c>
      <c r="E409" s="34">
        <f>E397</f>
        <v>851191</v>
      </c>
      <c r="F409" s="34">
        <f>F397</f>
        <v>851191</v>
      </c>
    </row>
    <row r="410" spans="1:6" ht="15.75">
      <c r="A410" s="6"/>
      <c r="B410" s="21" t="s">
        <v>352</v>
      </c>
      <c r="C410" s="34" t="e">
        <f>SUM(C407:C409)</f>
        <v>#REF!</v>
      </c>
      <c r="D410" s="34">
        <f>SUM(D407:D409)</f>
        <v>10261378</v>
      </c>
      <c r="E410" s="34">
        <f>SUM(E407:E409)</f>
        <v>10264878</v>
      </c>
      <c r="F410" s="34">
        <f>SUM(F407:F409)</f>
        <v>10344878</v>
      </c>
    </row>
    <row r="411" spans="1:6" ht="15.75">
      <c r="A411" s="9"/>
      <c r="B411" s="25"/>
      <c r="C411" s="15"/>
      <c r="D411" s="15"/>
      <c r="E411" s="15"/>
      <c r="F411" s="15"/>
    </row>
    <row r="412" spans="1:6" ht="15.75">
      <c r="A412" s="6"/>
      <c r="B412" s="21" t="s">
        <v>353</v>
      </c>
      <c r="C412" s="34" t="e">
        <f>C405-C410</f>
        <v>#REF!</v>
      </c>
      <c r="D412" s="34">
        <f>D405-D410</f>
        <v>0</v>
      </c>
      <c r="E412" s="34">
        <f>E405-E410</f>
        <v>0</v>
      </c>
      <c r="F412" s="34">
        <f>F405-F410</f>
        <v>0</v>
      </c>
    </row>
    <row r="413" spans="1:6" ht="12.75">
      <c r="A413" s="6"/>
      <c r="B413" s="36"/>
      <c r="C413" s="34"/>
      <c r="D413" s="34"/>
      <c r="E413" s="34"/>
      <c r="F413" s="34"/>
    </row>
    <row r="414" spans="1:6" ht="12.75">
      <c r="A414" s="6"/>
      <c r="B414" s="25" t="s">
        <v>356</v>
      </c>
      <c r="C414" s="34"/>
      <c r="D414" s="34"/>
      <c r="E414" s="34"/>
      <c r="F414" s="34"/>
    </row>
    <row r="415" spans="1:6" ht="12.75">
      <c r="A415" s="6"/>
      <c r="B415" s="25" t="s">
        <v>357</v>
      </c>
      <c r="C415" s="12"/>
      <c r="D415" s="12"/>
      <c r="E415" s="12"/>
      <c r="F415" s="12"/>
    </row>
    <row r="416" spans="1:2" ht="12.75">
      <c r="A416" s="6"/>
      <c r="B416" s="25" t="s">
        <v>358</v>
      </c>
    </row>
    <row r="417" spans="1:2" ht="12.75">
      <c r="A417" s="6"/>
      <c r="B417" s="25"/>
    </row>
    <row r="418" ht="12.75">
      <c r="B418" s="25"/>
    </row>
    <row r="419" ht="12.75">
      <c r="B419" s="25"/>
    </row>
    <row r="420" ht="12.75">
      <c r="B420" s="33"/>
    </row>
    <row r="421" spans="3:6" ht="12.75">
      <c r="C421" s="49" t="s">
        <v>354</v>
      </c>
      <c r="D421" s="49" t="s">
        <v>354</v>
      </c>
      <c r="E421" s="49" t="s">
        <v>354</v>
      </c>
      <c r="F421" s="49" t="s">
        <v>354</v>
      </c>
    </row>
    <row r="422" spans="2:6" ht="12.75">
      <c r="B422" s="25"/>
      <c r="C422" s="25" t="s">
        <v>355</v>
      </c>
      <c r="D422" s="25" t="s">
        <v>355</v>
      </c>
      <c r="E422" s="25" t="s">
        <v>355</v>
      </c>
      <c r="F422" s="25" t="s">
        <v>355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4"/>
  <sheetViews>
    <sheetView workbookViewId="0" topLeftCell="B1">
      <selection activeCell="F21" sqref="F21"/>
    </sheetView>
  </sheetViews>
  <sheetFormatPr defaultColWidth="9.00390625" defaultRowHeight="12.75"/>
  <cols>
    <col min="2" max="2" width="45.75390625" style="0" customWidth="1"/>
    <col min="3" max="3" width="11.75390625" style="0" hidden="1" customWidth="1"/>
    <col min="4" max="7" width="11.75390625" style="0" customWidth="1"/>
  </cols>
  <sheetData>
    <row r="1" spans="2:3" ht="18">
      <c r="B1" s="1" t="s">
        <v>0</v>
      </c>
      <c r="C1" s="1"/>
    </row>
    <row r="2" spans="2:7" ht="15.75">
      <c r="B2" s="2" t="s">
        <v>362</v>
      </c>
      <c r="C2" s="2"/>
      <c r="D2" s="3"/>
      <c r="E2" s="3"/>
      <c r="F2" s="3"/>
      <c r="G2" s="3"/>
    </row>
    <row r="4" spans="1:2" ht="18">
      <c r="A4" s="5" t="s">
        <v>2</v>
      </c>
      <c r="B4" s="5"/>
    </row>
    <row r="5" spans="1:2" ht="18">
      <c r="A5" s="5"/>
      <c r="B5" s="5"/>
    </row>
    <row r="7" spans="1:7" ht="18">
      <c r="A7" s="5" t="s">
        <v>3</v>
      </c>
      <c r="B7" s="6"/>
      <c r="C7" s="7" t="s">
        <v>4</v>
      </c>
      <c r="D7" s="7" t="s">
        <v>5</v>
      </c>
      <c r="E7" s="7" t="s">
        <v>359</v>
      </c>
      <c r="F7" s="7" t="s">
        <v>361</v>
      </c>
      <c r="G7" s="7" t="s">
        <v>363</v>
      </c>
    </row>
    <row r="9" spans="1:7" ht="15.75">
      <c r="A9" s="8">
        <v>110</v>
      </c>
      <c r="B9" s="9" t="s">
        <v>6</v>
      </c>
      <c r="C9" s="10">
        <f>C10</f>
        <v>2857930</v>
      </c>
      <c r="D9" s="10">
        <f>D10</f>
        <v>2857930</v>
      </c>
      <c r="E9" s="10">
        <f>E10</f>
        <v>2857930</v>
      </c>
      <c r="F9" s="10">
        <f>F10</f>
        <v>2857930</v>
      </c>
      <c r="G9" s="10">
        <f>G10</f>
        <v>2857930</v>
      </c>
    </row>
    <row r="10" spans="1:7" ht="12.75">
      <c r="A10" s="6">
        <v>111</v>
      </c>
      <c r="B10" t="s">
        <v>7</v>
      </c>
      <c r="C10" s="11">
        <v>2857930</v>
      </c>
      <c r="D10" s="11">
        <v>2857930</v>
      </c>
      <c r="E10" s="11">
        <v>2857930</v>
      </c>
      <c r="F10" s="11">
        <v>2857930</v>
      </c>
      <c r="G10" s="11">
        <v>2857930</v>
      </c>
    </row>
    <row r="12" spans="1:7" ht="15.75">
      <c r="A12" s="8">
        <v>120</v>
      </c>
      <c r="B12" s="9" t="s">
        <v>8</v>
      </c>
      <c r="C12" s="10">
        <f>C13</f>
        <v>369004</v>
      </c>
      <c r="D12" s="10">
        <v>369004</v>
      </c>
      <c r="E12" s="10">
        <v>369004</v>
      </c>
      <c r="F12" s="10">
        <v>369004</v>
      </c>
      <c r="G12" s="10">
        <v>369004</v>
      </c>
    </row>
    <row r="13" spans="1:7" ht="12.75">
      <c r="A13">
        <v>121</v>
      </c>
      <c r="B13" t="s">
        <v>9</v>
      </c>
      <c r="C13" s="11">
        <v>369004</v>
      </c>
      <c r="D13" s="11">
        <v>369004</v>
      </c>
      <c r="E13" s="11">
        <v>369004</v>
      </c>
      <c r="F13" s="11">
        <v>369004</v>
      </c>
      <c r="G13" s="11">
        <v>369004</v>
      </c>
    </row>
    <row r="15" spans="1:7" ht="15.75">
      <c r="A15" s="8">
        <v>133</v>
      </c>
      <c r="B15" s="9" t="s">
        <v>10</v>
      </c>
      <c r="C15" s="10">
        <f>SUM(C16:C23)</f>
        <v>238821</v>
      </c>
      <c r="D15" s="10">
        <f>SUM(D16:D23)</f>
        <v>238821</v>
      </c>
      <c r="E15" s="10">
        <f>SUM(E16:E23)</f>
        <v>238821</v>
      </c>
      <c r="F15" s="10">
        <f>SUM(F16:F23)</f>
        <v>238821</v>
      </c>
      <c r="G15" s="10">
        <f>SUM(G16:G23)</f>
        <v>238821</v>
      </c>
    </row>
    <row r="16" spans="1:7" ht="12.75">
      <c r="A16" s="13">
        <v>133001</v>
      </c>
      <c r="B16" s="6" t="s">
        <v>11</v>
      </c>
      <c r="C16" s="11">
        <v>2921</v>
      </c>
      <c r="D16" s="11">
        <v>2921</v>
      </c>
      <c r="E16" s="11">
        <v>2921</v>
      </c>
      <c r="F16" s="11">
        <v>2921</v>
      </c>
      <c r="G16" s="11">
        <v>2921</v>
      </c>
    </row>
    <row r="17" spans="1:7" ht="12.75">
      <c r="A17" s="13">
        <v>133003</v>
      </c>
      <c r="B17" s="6" t="s">
        <v>12</v>
      </c>
      <c r="C17" s="11">
        <v>145</v>
      </c>
      <c r="D17" s="11">
        <v>145</v>
      </c>
      <c r="E17" s="11">
        <v>145</v>
      </c>
      <c r="F17" s="11">
        <v>145</v>
      </c>
      <c r="G17" s="11">
        <v>145</v>
      </c>
    </row>
    <row r="18" spans="1:7" ht="12.75">
      <c r="A18" s="6">
        <v>133004</v>
      </c>
      <c r="B18" s="6" t="s">
        <v>13</v>
      </c>
      <c r="C18" s="11">
        <v>241</v>
      </c>
      <c r="D18" s="11">
        <v>241</v>
      </c>
      <c r="E18" s="11">
        <v>241</v>
      </c>
      <c r="F18" s="11">
        <v>241</v>
      </c>
      <c r="G18" s="11">
        <v>241</v>
      </c>
    </row>
    <row r="19" spans="1:7" ht="12.75">
      <c r="A19">
        <v>133005</v>
      </c>
      <c r="B19" t="s">
        <v>14</v>
      </c>
      <c r="C19" s="11">
        <v>1800</v>
      </c>
      <c r="D19" s="11">
        <v>1800</v>
      </c>
      <c r="E19" s="11">
        <v>1800</v>
      </c>
      <c r="F19" s="11">
        <v>1800</v>
      </c>
      <c r="G19" s="11">
        <v>1800</v>
      </c>
    </row>
    <row r="20" spans="1:7" ht="12.75">
      <c r="A20">
        <v>133006</v>
      </c>
      <c r="B20" t="s">
        <v>15</v>
      </c>
      <c r="C20" s="11">
        <v>1328</v>
      </c>
      <c r="D20" s="11">
        <v>1328</v>
      </c>
      <c r="E20" s="11">
        <v>1328</v>
      </c>
      <c r="F20" s="11">
        <v>1328</v>
      </c>
      <c r="G20" s="11">
        <v>1328</v>
      </c>
    </row>
    <row r="21" spans="1:7" ht="12.75">
      <c r="A21" s="6">
        <v>133012</v>
      </c>
      <c r="B21" s="6" t="s">
        <v>16</v>
      </c>
      <c r="C21" s="11">
        <v>8000</v>
      </c>
      <c r="D21" s="11">
        <v>8000</v>
      </c>
      <c r="E21" s="11">
        <v>8000</v>
      </c>
      <c r="F21" s="11">
        <v>8000</v>
      </c>
      <c r="G21" s="11">
        <v>8000</v>
      </c>
    </row>
    <row r="22" spans="1:7" ht="12.75">
      <c r="A22" s="6">
        <v>133013</v>
      </c>
      <c r="B22" s="6" t="s">
        <v>17</v>
      </c>
      <c r="C22" s="11">
        <v>62636</v>
      </c>
      <c r="D22" s="11">
        <v>62636</v>
      </c>
      <c r="E22" s="11">
        <v>62636</v>
      </c>
      <c r="F22" s="11">
        <v>62636</v>
      </c>
      <c r="G22" s="11">
        <v>62636</v>
      </c>
    </row>
    <row r="23" spans="1:7" ht="12.75">
      <c r="A23" s="6">
        <v>133013</v>
      </c>
      <c r="B23" s="6" t="s">
        <v>18</v>
      </c>
      <c r="C23" s="11">
        <v>161750</v>
      </c>
      <c r="D23" s="11">
        <v>161750</v>
      </c>
      <c r="E23" s="11">
        <v>161750</v>
      </c>
      <c r="F23" s="11">
        <v>161750</v>
      </c>
      <c r="G23" s="11">
        <v>161750</v>
      </c>
    </row>
    <row r="25" spans="1:7" ht="15.75">
      <c r="A25" s="8">
        <v>210</v>
      </c>
      <c r="B25" s="9" t="s">
        <v>19</v>
      </c>
      <c r="C25" s="10">
        <f>SUM(C26:C34)</f>
        <v>168420</v>
      </c>
      <c r="D25" s="10">
        <f>SUM(D26:D34)</f>
        <v>168420</v>
      </c>
      <c r="E25" s="10">
        <f>SUM(E26:E34)</f>
        <v>171920</v>
      </c>
      <c r="F25" s="10">
        <f>SUM(F26:F34)</f>
        <v>171920</v>
      </c>
      <c r="G25" s="10">
        <f>SUM(G26:G34)</f>
        <v>171920</v>
      </c>
    </row>
    <row r="26" spans="1:7" ht="12.75">
      <c r="A26">
        <v>212002</v>
      </c>
      <c r="B26" t="s">
        <v>20</v>
      </c>
      <c r="C26" s="11">
        <v>7800</v>
      </c>
      <c r="D26" s="11">
        <v>7800</v>
      </c>
      <c r="E26" s="11">
        <v>7800</v>
      </c>
      <c r="F26" s="11">
        <v>7800</v>
      </c>
      <c r="G26" s="11">
        <v>7800</v>
      </c>
    </row>
    <row r="27" spans="2:7" ht="12.75">
      <c r="B27" t="s">
        <v>21</v>
      </c>
      <c r="C27" s="11"/>
      <c r="D27" s="11">
        <v>0</v>
      </c>
      <c r="E27" s="11">
        <v>0</v>
      </c>
      <c r="F27" s="11">
        <v>0</v>
      </c>
      <c r="G27" s="11">
        <v>0</v>
      </c>
    </row>
    <row r="28" spans="1:7" ht="12.75">
      <c r="A28">
        <v>212003</v>
      </c>
      <c r="B28" t="s">
        <v>22</v>
      </c>
      <c r="C28" s="11">
        <v>12150</v>
      </c>
      <c r="D28" s="11">
        <v>12150</v>
      </c>
      <c r="E28" s="11">
        <v>12150</v>
      </c>
      <c r="F28" s="11">
        <v>12150</v>
      </c>
      <c r="G28" s="11">
        <v>12150</v>
      </c>
    </row>
    <row r="29" spans="1:7" ht="12.75">
      <c r="A29">
        <v>212003</v>
      </c>
      <c r="B29" t="s">
        <v>23</v>
      </c>
      <c r="C29" s="11">
        <v>58089</v>
      </c>
      <c r="D29" s="11">
        <v>58089</v>
      </c>
      <c r="E29" s="11">
        <v>58089</v>
      </c>
      <c r="F29" s="11">
        <v>58089</v>
      </c>
      <c r="G29" s="11">
        <v>58089</v>
      </c>
    </row>
    <row r="30" spans="1:7" ht="12.75">
      <c r="A30">
        <v>212003</v>
      </c>
      <c r="B30" t="s">
        <v>24</v>
      </c>
      <c r="C30" s="11">
        <v>48463</v>
      </c>
      <c r="D30" s="11">
        <v>48463</v>
      </c>
      <c r="E30" s="11">
        <v>48463</v>
      </c>
      <c r="F30" s="11">
        <v>48463</v>
      </c>
      <c r="G30" s="11">
        <v>48463</v>
      </c>
    </row>
    <row r="31" spans="1:7" ht="12.75">
      <c r="A31">
        <v>212003</v>
      </c>
      <c r="B31" t="s">
        <v>25</v>
      </c>
      <c r="C31" s="11">
        <v>36000</v>
      </c>
      <c r="D31" s="11">
        <v>36000</v>
      </c>
      <c r="E31" s="11">
        <v>39500</v>
      </c>
      <c r="F31" s="11">
        <v>39500</v>
      </c>
      <c r="G31" s="11">
        <v>39500</v>
      </c>
    </row>
    <row r="32" spans="1:7" ht="12.75">
      <c r="A32">
        <v>212003</v>
      </c>
      <c r="B32" t="s">
        <v>26</v>
      </c>
      <c r="C32" s="11">
        <v>3268</v>
      </c>
      <c r="D32" s="11">
        <v>3268</v>
      </c>
      <c r="E32" s="11">
        <v>3268</v>
      </c>
      <c r="F32" s="11">
        <v>3268</v>
      </c>
      <c r="G32" s="11">
        <v>3268</v>
      </c>
    </row>
    <row r="33" spans="1:7" ht="12.75">
      <c r="A33">
        <v>212003</v>
      </c>
      <c r="B33" t="s">
        <v>27</v>
      </c>
      <c r="C33" s="11">
        <v>2000</v>
      </c>
      <c r="D33" s="11">
        <v>2000</v>
      </c>
      <c r="E33" s="11">
        <v>2000</v>
      </c>
      <c r="F33" s="11">
        <v>2000</v>
      </c>
      <c r="G33" s="11">
        <v>2000</v>
      </c>
    </row>
    <row r="34" spans="1:7" ht="12.75">
      <c r="A34">
        <v>212003</v>
      </c>
      <c r="B34" t="s">
        <v>28</v>
      </c>
      <c r="C34" s="11">
        <v>650</v>
      </c>
      <c r="D34" s="11">
        <v>650</v>
      </c>
      <c r="E34" s="11">
        <v>650</v>
      </c>
      <c r="F34" s="11">
        <v>650</v>
      </c>
      <c r="G34" s="11">
        <v>650</v>
      </c>
    </row>
    <row r="36" spans="1:7" ht="15.75">
      <c r="A36" s="8">
        <v>220</v>
      </c>
      <c r="B36" s="9" t="s">
        <v>29</v>
      </c>
      <c r="C36" s="10">
        <f>SUM(C37:C43)</f>
        <v>142813</v>
      </c>
      <c r="D36" s="10">
        <f>SUM(D37:D43)</f>
        <v>142813</v>
      </c>
      <c r="E36" s="10">
        <f>SUM(E37:E43)</f>
        <v>142813</v>
      </c>
      <c r="F36" s="10">
        <f>SUM(F37:F43)</f>
        <v>142813</v>
      </c>
      <c r="G36" s="10">
        <f>SUM(G37:G43)</f>
        <v>142813</v>
      </c>
    </row>
    <row r="37" spans="1:7" ht="12.75">
      <c r="A37">
        <v>221004</v>
      </c>
      <c r="B37" t="s">
        <v>30</v>
      </c>
      <c r="C37" s="11">
        <v>116179</v>
      </c>
      <c r="D37" s="11">
        <v>116179</v>
      </c>
      <c r="E37" s="11">
        <v>116179</v>
      </c>
      <c r="F37" s="11">
        <v>116179</v>
      </c>
      <c r="G37" s="11">
        <v>116179</v>
      </c>
    </row>
    <row r="38" spans="1:7" ht="12.75">
      <c r="A38">
        <v>222003</v>
      </c>
      <c r="B38" t="s">
        <v>31</v>
      </c>
      <c r="C38" s="11"/>
      <c r="D38" s="11">
        <v>0</v>
      </c>
      <c r="E38" s="11">
        <v>0</v>
      </c>
      <c r="F38" s="11">
        <v>0</v>
      </c>
      <c r="G38" s="11">
        <v>0</v>
      </c>
    </row>
    <row r="39" spans="1:7" ht="12.75">
      <c r="A39">
        <v>223001</v>
      </c>
      <c r="B39" t="s">
        <v>32</v>
      </c>
      <c r="C39" s="11">
        <v>7410</v>
      </c>
      <c r="D39" s="11">
        <v>7410</v>
      </c>
      <c r="E39" s="11">
        <v>7410</v>
      </c>
      <c r="F39" s="11">
        <v>7410</v>
      </c>
      <c r="G39" s="11">
        <v>7410</v>
      </c>
    </row>
    <row r="40" spans="2:7" ht="12.75">
      <c r="B40" t="s">
        <v>33</v>
      </c>
      <c r="C40" s="11">
        <v>332</v>
      </c>
      <c r="D40" s="11">
        <v>332</v>
      </c>
      <c r="E40" s="11">
        <v>332</v>
      </c>
      <c r="F40" s="11">
        <v>332</v>
      </c>
      <c r="G40" s="11">
        <v>332</v>
      </c>
    </row>
    <row r="41" spans="2:7" ht="12.75">
      <c r="B41" t="s">
        <v>34</v>
      </c>
      <c r="C41" s="11">
        <v>996</v>
      </c>
      <c r="D41" s="11">
        <v>996</v>
      </c>
      <c r="E41" s="11">
        <v>996</v>
      </c>
      <c r="F41" s="11">
        <v>996</v>
      </c>
      <c r="G41" s="11">
        <v>996</v>
      </c>
    </row>
    <row r="42" spans="1:7" ht="12.75">
      <c r="A42">
        <v>223002</v>
      </c>
      <c r="B42" t="s">
        <v>35</v>
      </c>
      <c r="C42" s="11">
        <v>15122</v>
      </c>
      <c r="D42" s="11">
        <v>15122</v>
      </c>
      <c r="E42" s="11">
        <v>15122</v>
      </c>
      <c r="F42" s="11">
        <v>15122</v>
      </c>
      <c r="G42" s="11">
        <v>15122</v>
      </c>
    </row>
    <row r="43" spans="1:7" ht="12.75">
      <c r="A43">
        <v>229005</v>
      </c>
      <c r="B43" t="s">
        <v>36</v>
      </c>
      <c r="C43" s="11">
        <v>2774</v>
      </c>
      <c r="D43" s="11">
        <v>2774</v>
      </c>
      <c r="E43" s="11">
        <v>2774</v>
      </c>
      <c r="F43" s="11">
        <v>2774</v>
      </c>
      <c r="G43" s="11">
        <v>2774</v>
      </c>
    </row>
    <row r="45" spans="1:7" ht="15.75">
      <c r="A45" s="8">
        <v>240</v>
      </c>
      <c r="B45" s="9" t="s">
        <v>37</v>
      </c>
      <c r="C45" s="10">
        <f>C46</f>
        <v>1328</v>
      </c>
      <c r="D45" s="10">
        <f>D46</f>
        <v>1328</v>
      </c>
      <c r="E45" s="10">
        <f>E46</f>
        <v>1328</v>
      </c>
      <c r="F45" s="10">
        <f>F46</f>
        <v>1328</v>
      </c>
      <c r="G45" s="10">
        <f>G46</f>
        <v>1328</v>
      </c>
    </row>
    <row r="46" spans="1:7" ht="12.75">
      <c r="A46">
        <v>243</v>
      </c>
      <c r="B46" t="s">
        <v>38</v>
      </c>
      <c r="C46" s="11">
        <v>1328</v>
      </c>
      <c r="D46" s="11">
        <v>1328</v>
      </c>
      <c r="E46" s="11">
        <v>1328</v>
      </c>
      <c r="F46" s="11">
        <v>1328</v>
      </c>
      <c r="G46" s="11">
        <v>1328</v>
      </c>
    </row>
    <row r="48" spans="1:7" ht="15.75">
      <c r="A48" s="8">
        <v>290</v>
      </c>
      <c r="B48" s="9" t="s">
        <v>39</v>
      </c>
      <c r="C48" s="10">
        <f>C50+C51</f>
        <v>8453</v>
      </c>
      <c r="D48" s="10">
        <f>SUM(D49:D51)</f>
        <v>8453</v>
      </c>
      <c r="E48" s="10">
        <f>SUM(E49:E51)</f>
        <v>8453</v>
      </c>
      <c r="F48" s="10">
        <f>SUM(F49:F51)</f>
        <v>8453</v>
      </c>
      <c r="G48" s="10">
        <f>SUM(G49:G51)</f>
        <v>8453</v>
      </c>
    </row>
    <row r="49" spans="1:7" ht="12.75">
      <c r="A49" s="13">
        <v>292006</v>
      </c>
      <c r="B49" s="6" t="s">
        <v>40</v>
      </c>
      <c r="C49" s="12"/>
      <c r="D49" s="12">
        <v>0</v>
      </c>
      <c r="E49" s="12">
        <v>0</v>
      </c>
      <c r="F49" s="12">
        <v>0</v>
      </c>
      <c r="G49" s="12">
        <v>0</v>
      </c>
    </row>
    <row r="50" spans="1:7" ht="12.75">
      <c r="A50" s="14">
        <v>292008</v>
      </c>
      <c r="B50" t="s">
        <v>41</v>
      </c>
      <c r="C50" s="11">
        <v>8200</v>
      </c>
      <c r="D50" s="11">
        <v>8200</v>
      </c>
      <c r="E50" s="11">
        <v>8200</v>
      </c>
      <c r="F50" s="11">
        <v>8200</v>
      </c>
      <c r="G50" s="11">
        <v>8200</v>
      </c>
    </row>
    <row r="51" spans="1:7" ht="12.75">
      <c r="A51" s="14">
        <v>292027</v>
      </c>
      <c r="B51" t="s">
        <v>39</v>
      </c>
      <c r="C51" s="11">
        <v>253</v>
      </c>
      <c r="D51" s="11">
        <v>253</v>
      </c>
      <c r="E51" s="11">
        <v>253</v>
      </c>
      <c r="F51" s="11">
        <v>253</v>
      </c>
      <c r="G51" s="11">
        <v>253</v>
      </c>
    </row>
    <row r="53" spans="1:7" ht="15.75">
      <c r="A53" s="8">
        <v>300</v>
      </c>
      <c r="B53" s="9" t="s">
        <v>42</v>
      </c>
      <c r="C53" s="10">
        <f>SUM(C55:C76)</f>
        <v>1087407</v>
      </c>
      <c r="D53" s="10">
        <f>SUM(D54:D76)</f>
        <v>1087407</v>
      </c>
      <c r="E53" s="10">
        <f>SUM(E54:E76)</f>
        <v>1087407</v>
      </c>
      <c r="F53" s="10">
        <f>SUM(F54:F76)</f>
        <v>1087407</v>
      </c>
      <c r="G53" s="10">
        <f>SUM(G54:G76)</f>
        <v>1087407</v>
      </c>
    </row>
    <row r="54" spans="1:7" ht="12.75">
      <c r="A54" s="13">
        <v>311000</v>
      </c>
      <c r="B54" s="6" t="s">
        <v>43</v>
      </c>
      <c r="C54" s="12"/>
      <c r="D54" s="12">
        <v>0</v>
      </c>
      <c r="E54" s="12">
        <v>0</v>
      </c>
      <c r="F54" s="12">
        <v>0</v>
      </c>
      <c r="G54" s="12">
        <v>0</v>
      </c>
    </row>
    <row r="55" spans="1:7" ht="12.75">
      <c r="A55" s="13">
        <v>312001</v>
      </c>
      <c r="B55" s="6" t="s">
        <v>44</v>
      </c>
      <c r="C55" s="11">
        <v>1796</v>
      </c>
      <c r="D55" s="11">
        <v>1796</v>
      </c>
      <c r="E55" s="11">
        <v>1796</v>
      </c>
      <c r="F55" s="11">
        <v>1796</v>
      </c>
      <c r="G55" s="11">
        <v>1796</v>
      </c>
    </row>
    <row r="56" spans="1:7" ht="12.75">
      <c r="A56" s="13">
        <v>312001</v>
      </c>
      <c r="B56" s="6" t="s">
        <v>45</v>
      </c>
      <c r="C56" s="11"/>
      <c r="D56" s="11">
        <v>0</v>
      </c>
      <c r="E56" s="11">
        <v>0</v>
      </c>
      <c r="F56" s="11">
        <v>0</v>
      </c>
      <c r="G56" s="11">
        <v>0</v>
      </c>
    </row>
    <row r="57" spans="1:7" ht="12.75">
      <c r="A57" s="13">
        <v>312001</v>
      </c>
      <c r="B57" s="6" t="s">
        <v>46</v>
      </c>
      <c r="C57" s="11">
        <v>9689</v>
      </c>
      <c r="D57" s="11">
        <v>9689</v>
      </c>
      <c r="E57" s="11">
        <v>9689</v>
      </c>
      <c r="F57" s="11">
        <v>9689</v>
      </c>
      <c r="G57" s="11">
        <v>9689</v>
      </c>
    </row>
    <row r="58" spans="1:7" ht="12.75">
      <c r="A58" s="13">
        <v>312001</v>
      </c>
      <c r="B58" s="6" t="s">
        <v>47</v>
      </c>
      <c r="C58" s="11"/>
      <c r="D58" s="11">
        <v>0</v>
      </c>
      <c r="E58" s="11">
        <v>0</v>
      </c>
      <c r="F58" s="11">
        <v>0</v>
      </c>
      <c r="G58" s="11">
        <v>0</v>
      </c>
    </row>
    <row r="59" spans="1:7" ht="12.75">
      <c r="A59" s="13">
        <v>312001</v>
      </c>
      <c r="B59" s="6" t="s">
        <v>48</v>
      </c>
      <c r="C59" s="11">
        <v>406</v>
      </c>
      <c r="D59" s="11">
        <v>406</v>
      </c>
      <c r="E59" s="11">
        <v>406</v>
      </c>
      <c r="F59" s="11">
        <v>406</v>
      </c>
      <c r="G59" s="11">
        <v>406</v>
      </c>
    </row>
    <row r="60" spans="1:7" ht="12.75">
      <c r="A60" s="13">
        <v>312001</v>
      </c>
      <c r="B60" s="6" t="s">
        <v>49</v>
      </c>
      <c r="C60" s="11">
        <v>9428</v>
      </c>
      <c r="D60" s="11">
        <v>9428</v>
      </c>
      <c r="E60" s="11">
        <v>9428</v>
      </c>
      <c r="F60" s="11">
        <v>9428</v>
      </c>
      <c r="G60" s="11">
        <v>9428</v>
      </c>
    </row>
    <row r="61" spans="1:7" ht="12.75">
      <c r="A61" s="13">
        <v>312001</v>
      </c>
      <c r="B61" s="6" t="s">
        <v>50</v>
      </c>
      <c r="C61" s="11">
        <v>2681</v>
      </c>
      <c r="D61" s="11">
        <v>2681</v>
      </c>
      <c r="E61" s="11">
        <v>2681</v>
      </c>
      <c r="F61" s="11">
        <v>2681</v>
      </c>
      <c r="G61" s="11">
        <v>2681</v>
      </c>
    </row>
    <row r="62" spans="1:7" ht="12.75">
      <c r="A62" s="13">
        <v>312001</v>
      </c>
      <c r="B62" s="6" t="s">
        <v>51</v>
      </c>
      <c r="C62" s="11">
        <v>1328</v>
      </c>
      <c r="D62" s="11">
        <v>1328</v>
      </c>
      <c r="E62" s="11">
        <v>1328</v>
      </c>
      <c r="F62" s="11">
        <v>1328</v>
      </c>
      <c r="G62" s="11">
        <v>1328</v>
      </c>
    </row>
    <row r="63" spans="1:7" ht="12.75">
      <c r="A63" s="13">
        <v>312001</v>
      </c>
      <c r="B63" s="6" t="s">
        <v>52</v>
      </c>
      <c r="C63" s="11">
        <v>1178</v>
      </c>
      <c r="D63" s="11">
        <v>1178</v>
      </c>
      <c r="E63" s="11">
        <v>1178</v>
      </c>
      <c r="F63" s="11">
        <v>1178</v>
      </c>
      <c r="G63" s="11">
        <v>1178</v>
      </c>
    </row>
    <row r="64" spans="1:7" ht="12.75">
      <c r="A64" s="13">
        <v>312001</v>
      </c>
      <c r="B64" s="6" t="s">
        <v>53</v>
      </c>
      <c r="C64" s="11">
        <v>974843</v>
      </c>
      <c r="D64" s="11">
        <v>974843</v>
      </c>
      <c r="E64" s="11">
        <v>974843</v>
      </c>
      <c r="F64" s="11">
        <v>974843</v>
      </c>
      <c r="G64" s="11">
        <v>974843</v>
      </c>
    </row>
    <row r="65" spans="1:7" ht="12.75">
      <c r="A65" s="13">
        <v>312001</v>
      </c>
      <c r="B65" s="6" t="s">
        <v>54</v>
      </c>
      <c r="C65" s="11">
        <v>12168</v>
      </c>
      <c r="D65" s="11">
        <v>12168</v>
      </c>
      <c r="E65" s="11">
        <v>12168</v>
      </c>
      <c r="F65" s="11">
        <v>12168</v>
      </c>
      <c r="G65" s="11">
        <v>12168</v>
      </c>
    </row>
    <row r="66" spans="1:7" ht="12.75">
      <c r="A66" s="13">
        <v>312001</v>
      </c>
      <c r="B66" s="6" t="s">
        <v>55</v>
      </c>
      <c r="C66" s="11">
        <v>1516</v>
      </c>
      <c r="D66" s="11">
        <v>1516</v>
      </c>
      <c r="E66" s="11">
        <v>1516</v>
      </c>
      <c r="F66" s="11">
        <v>1516</v>
      </c>
      <c r="G66" s="11">
        <v>1516</v>
      </c>
    </row>
    <row r="67" spans="1:7" ht="12.75">
      <c r="A67" s="13">
        <v>312001</v>
      </c>
      <c r="B67" s="6" t="s">
        <v>56</v>
      </c>
      <c r="C67" s="11">
        <v>8893</v>
      </c>
      <c r="D67" s="11">
        <v>8893</v>
      </c>
      <c r="E67" s="11">
        <v>8893</v>
      </c>
      <c r="F67" s="11">
        <v>8893</v>
      </c>
      <c r="G67" s="11">
        <v>8893</v>
      </c>
    </row>
    <row r="68" spans="1:7" ht="12.75">
      <c r="A68" s="13">
        <v>312001</v>
      </c>
      <c r="B68" s="6" t="s">
        <v>57</v>
      </c>
      <c r="C68" s="11">
        <v>6186</v>
      </c>
      <c r="D68" s="11">
        <v>6186</v>
      </c>
      <c r="E68" s="11">
        <v>6186</v>
      </c>
      <c r="F68" s="11">
        <v>6186</v>
      </c>
      <c r="G68" s="11">
        <v>6186</v>
      </c>
    </row>
    <row r="69" spans="1:7" ht="12.75">
      <c r="A69" s="13">
        <v>312001</v>
      </c>
      <c r="B69" s="6" t="s">
        <v>58</v>
      </c>
      <c r="C69" s="11">
        <v>22672</v>
      </c>
      <c r="D69" s="11">
        <v>22672</v>
      </c>
      <c r="E69" s="11">
        <v>22672</v>
      </c>
      <c r="F69" s="11">
        <v>22672</v>
      </c>
      <c r="G69" s="11">
        <v>22672</v>
      </c>
    </row>
    <row r="70" spans="1:7" ht="12.75">
      <c r="A70" s="13">
        <v>312001</v>
      </c>
      <c r="B70" s="6" t="s">
        <v>59</v>
      </c>
      <c r="C70" s="11">
        <v>12356</v>
      </c>
      <c r="D70" s="11">
        <v>12356</v>
      </c>
      <c r="E70" s="11">
        <v>12356</v>
      </c>
      <c r="F70" s="11">
        <v>12356</v>
      </c>
      <c r="G70" s="11">
        <v>12356</v>
      </c>
    </row>
    <row r="71" spans="1:7" ht="12.75">
      <c r="A71" s="13">
        <v>312001</v>
      </c>
      <c r="B71" s="6" t="s">
        <v>60</v>
      </c>
      <c r="C71" s="11">
        <v>3652</v>
      </c>
      <c r="D71" s="11">
        <v>3652</v>
      </c>
      <c r="E71" s="11">
        <v>3652</v>
      </c>
      <c r="F71" s="11">
        <v>3652</v>
      </c>
      <c r="G71" s="11">
        <v>3652</v>
      </c>
    </row>
    <row r="72" spans="1:7" ht="12.75">
      <c r="A72" s="13">
        <v>312001</v>
      </c>
      <c r="B72" s="6" t="s">
        <v>61</v>
      </c>
      <c r="C72" s="11">
        <v>3652</v>
      </c>
      <c r="D72" s="11">
        <v>3652</v>
      </c>
      <c r="E72" s="11">
        <v>3652</v>
      </c>
      <c r="F72" s="11">
        <v>3652</v>
      </c>
      <c r="G72" s="11">
        <v>3652</v>
      </c>
    </row>
    <row r="73" spans="1:7" ht="12.75">
      <c r="A73" s="13">
        <v>312001</v>
      </c>
      <c r="B73" s="6" t="s">
        <v>62</v>
      </c>
      <c r="C73" s="11"/>
      <c r="D73" s="11">
        <v>0</v>
      </c>
      <c r="E73" s="11">
        <v>0</v>
      </c>
      <c r="F73" s="11">
        <v>0</v>
      </c>
      <c r="G73" s="11">
        <v>0</v>
      </c>
    </row>
    <row r="74" spans="1:7" ht="12.75">
      <c r="A74" s="13">
        <v>312001</v>
      </c>
      <c r="B74" s="6" t="s">
        <v>62</v>
      </c>
      <c r="C74" s="11"/>
      <c r="D74" s="11">
        <v>0</v>
      </c>
      <c r="E74" s="11">
        <v>0</v>
      </c>
      <c r="F74" s="11">
        <v>0</v>
      </c>
      <c r="G74" s="11">
        <v>0</v>
      </c>
    </row>
    <row r="75" spans="1:7" ht="12.75">
      <c r="A75" s="13">
        <v>312002</v>
      </c>
      <c r="B75" s="6" t="s">
        <v>63</v>
      </c>
      <c r="C75" s="11">
        <v>11710</v>
      </c>
      <c r="D75" s="11">
        <v>11710</v>
      </c>
      <c r="E75" s="11">
        <v>11710</v>
      </c>
      <c r="F75" s="11">
        <v>11710</v>
      </c>
      <c r="G75" s="11">
        <v>11710</v>
      </c>
    </row>
    <row r="76" spans="1:7" ht="12.75">
      <c r="A76" s="13">
        <v>312007</v>
      </c>
      <c r="B76" s="6" t="s">
        <v>64</v>
      </c>
      <c r="C76" s="11">
        <v>3253</v>
      </c>
      <c r="D76" s="11">
        <v>3253</v>
      </c>
      <c r="E76" s="11">
        <v>3253</v>
      </c>
      <c r="F76" s="11">
        <v>3253</v>
      </c>
      <c r="G76" s="11">
        <v>3253</v>
      </c>
    </row>
    <row r="78" spans="1:7" ht="15.75">
      <c r="A78" s="16"/>
      <c r="B78" s="9" t="s">
        <v>65</v>
      </c>
      <c r="C78" s="10">
        <f>C9+C12+C15+C25+C36+C45+C48+C53</f>
        <v>4874176</v>
      </c>
      <c r="D78" s="10">
        <f>D9+D12+D15+D25+D36+D45+D48+D53</f>
        <v>4874176</v>
      </c>
      <c r="E78" s="10">
        <f>E9+E12+E15+E25+E36+E45+E48+E53</f>
        <v>4877676</v>
      </c>
      <c r="F78" s="10">
        <f>F9+F12+F15+F25+F36+F45+F48+F53</f>
        <v>4877676</v>
      </c>
      <c r="G78" s="10">
        <f>G9+G12+G15+G25+G36+G45+G48+G53</f>
        <v>4877676</v>
      </c>
    </row>
    <row r="79" spans="1:7" ht="15.75">
      <c r="A79" s="16"/>
      <c r="B79" s="9"/>
      <c r="C79" s="10"/>
      <c r="D79" s="10"/>
      <c r="E79" s="10"/>
      <c r="F79" s="10"/>
      <c r="G79" s="10"/>
    </row>
    <row r="80" spans="1:2" ht="18">
      <c r="A80" s="17" t="s">
        <v>66</v>
      </c>
      <c r="B80" s="17"/>
    </row>
    <row r="82" spans="1:7" ht="15.75">
      <c r="A82" s="8">
        <v>233</v>
      </c>
      <c r="B82" s="9" t="s">
        <v>67</v>
      </c>
      <c r="C82" s="10">
        <f>C83</f>
        <v>13278</v>
      </c>
      <c r="D82" s="10">
        <f>D83</f>
        <v>13278</v>
      </c>
      <c r="E82" s="10">
        <f>E83</f>
        <v>13278</v>
      </c>
      <c r="F82" s="10">
        <f>F83</f>
        <v>13278</v>
      </c>
      <c r="G82" s="10">
        <f>G83</f>
        <v>13278</v>
      </c>
    </row>
    <row r="83" spans="1:7" ht="12.75">
      <c r="A83" s="6">
        <v>233000</v>
      </c>
      <c r="B83" s="6" t="s">
        <v>67</v>
      </c>
      <c r="C83" s="11">
        <v>13278</v>
      </c>
      <c r="D83" s="11">
        <v>13278</v>
      </c>
      <c r="E83" s="11">
        <v>13278</v>
      </c>
      <c r="F83" s="11">
        <v>13278</v>
      </c>
      <c r="G83" s="11">
        <v>13278</v>
      </c>
    </row>
    <row r="84" spans="1:7" ht="12.75">
      <c r="A84" s="6"/>
      <c r="B84" s="6"/>
      <c r="C84" s="11"/>
      <c r="D84" s="11"/>
      <c r="E84" s="11"/>
      <c r="F84" s="11"/>
      <c r="G84" s="11"/>
    </row>
    <row r="85" spans="1:7" ht="15.75">
      <c r="A85" s="8">
        <v>322</v>
      </c>
      <c r="B85" s="9" t="s">
        <v>68</v>
      </c>
      <c r="C85" s="18">
        <f>SUM(C88:C97)</f>
        <v>200655</v>
      </c>
      <c r="D85" s="18">
        <f>SUM(D86:D97)</f>
        <v>3486631</v>
      </c>
      <c r="E85" s="18">
        <f>SUM(E86:E97)</f>
        <v>3486631</v>
      </c>
      <c r="F85" s="18">
        <f>SUM(F86:F97)</f>
        <v>3486631</v>
      </c>
      <c r="G85" s="18">
        <f>SUM(G86:G97)</f>
        <v>3486631</v>
      </c>
    </row>
    <row r="86" spans="1:7" ht="12.75">
      <c r="A86" s="13">
        <v>322001</v>
      </c>
      <c r="B86" s="6" t="s">
        <v>69</v>
      </c>
      <c r="C86" s="19"/>
      <c r="D86" s="19">
        <v>0</v>
      </c>
      <c r="E86" s="19">
        <v>0</v>
      </c>
      <c r="F86" s="19">
        <v>0</v>
      </c>
      <c r="G86" s="19">
        <v>0</v>
      </c>
    </row>
    <row r="87" spans="1:7" ht="12.75">
      <c r="A87" s="6">
        <v>322001</v>
      </c>
      <c r="B87" s="6" t="s">
        <v>70</v>
      </c>
      <c r="C87" s="11">
        <v>39833</v>
      </c>
      <c r="D87" s="11">
        <v>39833</v>
      </c>
      <c r="E87" s="11">
        <v>39833</v>
      </c>
      <c r="F87" s="11">
        <v>39833</v>
      </c>
      <c r="G87" s="11">
        <v>39833</v>
      </c>
    </row>
    <row r="88" spans="1:7" ht="12.75">
      <c r="A88" s="6">
        <v>322002</v>
      </c>
      <c r="B88" s="6" t="s">
        <v>71</v>
      </c>
      <c r="C88" s="11">
        <v>131761</v>
      </c>
      <c r="D88" s="11">
        <v>131761</v>
      </c>
      <c r="E88" s="11">
        <v>131761</v>
      </c>
      <c r="F88" s="11">
        <v>131761</v>
      </c>
      <c r="G88" s="11">
        <v>131761</v>
      </c>
    </row>
    <row r="89" spans="1:7" ht="12.75">
      <c r="A89" s="6">
        <v>322001</v>
      </c>
      <c r="B89" s="6" t="s">
        <v>72</v>
      </c>
      <c r="C89" s="11"/>
      <c r="D89" s="11">
        <v>506540</v>
      </c>
      <c r="E89" s="11">
        <v>506540</v>
      </c>
      <c r="F89" s="11">
        <v>506540</v>
      </c>
      <c r="G89" s="11">
        <v>506540</v>
      </c>
    </row>
    <row r="90" spans="1:7" ht="12.75">
      <c r="A90" s="6">
        <v>322001</v>
      </c>
      <c r="B90" s="6" t="s">
        <v>73</v>
      </c>
      <c r="C90" s="11"/>
      <c r="D90" s="11">
        <v>408290</v>
      </c>
      <c r="E90" s="11">
        <v>408290</v>
      </c>
      <c r="F90" s="11">
        <v>408290</v>
      </c>
      <c r="G90" s="11">
        <v>408290</v>
      </c>
    </row>
    <row r="91" spans="1:7" ht="12.75">
      <c r="A91" s="6">
        <v>322001</v>
      </c>
      <c r="B91" s="6" t="s">
        <v>74</v>
      </c>
      <c r="C91" s="11"/>
      <c r="D91" s="11">
        <v>929288</v>
      </c>
      <c r="E91" s="11">
        <v>929288</v>
      </c>
      <c r="F91" s="11">
        <v>929288</v>
      </c>
      <c r="G91" s="11">
        <v>929288</v>
      </c>
    </row>
    <row r="92" spans="1:7" ht="12.75">
      <c r="A92" s="6">
        <v>322001</v>
      </c>
      <c r="B92" s="6" t="s">
        <v>75</v>
      </c>
      <c r="C92" s="11"/>
      <c r="D92" s="11">
        <v>1192858</v>
      </c>
      <c r="E92" s="11">
        <v>1192858</v>
      </c>
      <c r="F92" s="11">
        <v>1192858</v>
      </c>
      <c r="G92" s="11">
        <v>1192858</v>
      </c>
    </row>
    <row r="93" spans="1:7" ht="12.75">
      <c r="A93" s="6">
        <v>322001</v>
      </c>
      <c r="B93" s="6" t="s">
        <v>76</v>
      </c>
      <c r="C93" s="11">
        <v>29061</v>
      </c>
      <c r="D93" s="11">
        <v>249000</v>
      </c>
      <c r="E93" s="11">
        <v>249000</v>
      </c>
      <c r="F93" s="11">
        <v>249000</v>
      </c>
      <c r="G93" s="11">
        <v>249000</v>
      </c>
    </row>
    <row r="94" spans="1:7" ht="12.75">
      <c r="A94" s="6">
        <v>322001</v>
      </c>
      <c r="B94" s="6" t="s">
        <v>77</v>
      </c>
      <c r="C94" s="11"/>
      <c r="D94" s="11">
        <v>0</v>
      </c>
      <c r="E94" s="11">
        <v>0</v>
      </c>
      <c r="F94" s="11">
        <v>0</v>
      </c>
      <c r="G94" s="11">
        <v>0</v>
      </c>
    </row>
    <row r="95" spans="1:7" ht="12.75">
      <c r="A95" s="6">
        <v>322001</v>
      </c>
      <c r="B95" s="6" t="s">
        <v>78</v>
      </c>
      <c r="C95" s="11"/>
      <c r="D95" s="11">
        <v>0</v>
      </c>
      <c r="E95" s="11">
        <v>0</v>
      </c>
      <c r="F95" s="11">
        <v>0</v>
      </c>
      <c r="G95" s="11">
        <v>0</v>
      </c>
    </row>
    <row r="96" spans="1:7" ht="12.75">
      <c r="A96" s="6">
        <v>322001</v>
      </c>
      <c r="B96" s="6" t="s">
        <v>79</v>
      </c>
      <c r="C96" s="11"/>
      <c r="D96" s="11">
        <v>0</v>
      </c>
      <c r="E96" s="11">
        <v>0</v>
      </c>
      <c r="F96" s="11">
        <v>0</v>
      </c>
      <c r="G96" s="11">
        <v>0</v>
      </c>
    </row>
    <row r="97" spans="1:7" ht="12.75">
      <c r="A97" s="6">
        <v>322002</v>
      </c>
      <c r="B97" s="6" t="s">
        <v>80</v>
      </c>
      <c r="C97" s="11">
        <v>39833</v>
      </c>
      <c r="D97" s="11">
        <v>29061</v>
      </c>
      <c r="E97" s="11">
        <v>29061</v>
      </c>
      <c r="F97" s="11">
        <v>29061</v>
      </c>
      <c r="G97" s="11">
        <v>29061</v>
      </c>
    </row>
    <row r="99" spans="1:7" ht="15.75">
      <c r="A99" s="20"/>
      <c r="B99" s="21" t="s">
        <v>81</v>
      </c>
      <c r="C99" s="10" t="e">
        <f>#REF!+C82+C85+#REF!</f>
        <v>#REF!</v>
      </c>
      <c r="D99" s="10">
        <f>D82+D85</f>
        <v>3499909</v>
      </c>
      <c r="E99" s="10">
        <f>E82+E85</f>
        <v>3499909</v>
      </c>
      <c r="F99" s="10">
        <f>F82+F85</f>
        <v>3499909</v>
      </c>
      <c r="G99" s="10">
        <f>G82+G85</f>
        <v>3499909</v>
      </c>
    </row>
    <row r="100" spans="1:7" ht="15.75">
      <c r="A100" s="20"/>
      <c r="B100" s="21"/>
      <c r="C100" s="10"/>
      <c r="D100" s="10"/>
      <c r="E100" s="10"/>
      <c r="F100" s="10"/>
      <c r="G100" s="10"/>
    </row>
    <row r="101" spans="1:7" ht="18">
      <c r="A101" s="5" t="s">
        <v>82</v>
      </c>
      <c r="B101" s="22"/>
      <c r="C101" s="7" t="s">
        <v>83</v>
      </c>
      <c r="D101" s="7" t="s">
        <v>5</v>
      </c>
      <c r="E101" s="7" t="s">
        <v>5</v>
      </c>
      <c r="F101" s="7" t="s">
        <v>5</v>
      </c>
      <c r="G101" s="7" t="s">
        <v>5</v>
      </c>
    </row>
    <row r="103" spans="1:7" ht="15.75">
      <c r="A103" s="9" t="s">
        <v>84</v>
      </c>
      <c r="B103" s="9" t="s">
        <v>85</v>
      </c>
      <c r="C103" s="10">
        <f>SUM(C104:C151)</f>
        <v>579407</v>
      </c>
      <c r="D103" s="10">
        <f>SUM(D104:D151)</f>
        <v>580967</v>
      </c>
      <c r="E103" s="10">
        <f>SUM(E104:E151)</f>
        <v>580967</v>
      </c>
      <c r="F103" s="10">
        <f>SUM(F104:F151)</f>
        <v>580967</v>
      </c>
      <c r="G103" s="10">
        <f>SUM(G104:G151)</f>
        <v>580967</v>
      </c>
    </row>
    <row r="104" spans="1:7" ht="12.75">
      <c r="A104" s="6">
        <v>610000</v>
      </c>
      <c r="B104" s="6" t="s">
        <v>86</v>
      </c>
      <c r="C104" s="11">
        <v>230911</v>
      </c>
      <c r="D104" s="11">
        <v>230911</v>
      </c>
      <c r="E104" s="11">
        <v>230911</v>
      </c>
      <c r="F104" s="11">
        <v>230911</v>
      </c>
      <c r="G104" s="11">
        <v>230911</v>
      </c>
    </row>
    <row r="105" spans="1:7" ht="12.75">
      <c r="A105" s="6">
        <v>620000</v>
      </c>
      <c r="B105" s="6" t="s">
        <v>87</v>
      </c>
      <c r="C105" s="11">
        <v>83121</v>
      </c>
      <c r="D105" s="11">
        <v>84681</v>
      </c>
      <c r="E105" s="11">
        <v>84681</v>
      </c>
      <c r="F105" s="11">
        <v>84681</v>
      </c>
      <c r="G105" s="11">
        <v>84681</v>
      </c>
    </row>
    <row r="106" spans="1:7" ht="12.75">
      <c r="A106" s="6">
        <v>631001</v>
      </c>
      <c r="B106" s="6" t="s">
        <v>88</v>
      </c>
      <c r="C106" s="11">
        <v>1210</v>
      </c>
      <c r="D106" s="11">
        <v>1210</v>
      </c>
      <c r="E106" s="11">
        <v>1210</v>
      </c>
      <c r="F106" s="11">
        <v>1210</v>
      </c>
      <c r="G106" s="11">
        <v>1210</v>
      </c>
    </row>
    <row r="107" spans="1:7" ht="12.75">
      <c r="A107" s="6">
        <v>631002</v>
      </c>
      <c r="B107" s="6" t="s">
        <v>89</v>
      </c>
      <c r="C107" s="11">
        <v>500</v>
      </c>
      <c r="D107" s="11">
        <v>500</v>
      </c>
      <c r="E107" s="11">
        <v>500</v>
      </c>
      <c r="F107" s="11">
        <v>500</v>
      </c>
      <c r="G107" s="11">
        <v>500</v>
      </c>
    </row>
    <row r="108" spans="1:7" ht="12.75">
      <c r="A108" s="6">
        <v>632001</v>
      </c>
      <c r="B108" s="6" t="s">
        <v>90</v>
      </c>
      <c r="C108" s="11">
        <v>31534</v>
      </c>
      <c r="D108" s="11">
        <v>31534</v>
      </c>
      <c r="E108" s="11">
        <v>31534</v>
      </c>
      <c r="F108" s="11">
        <v>31534</v>
      </c>
      <c r="G108" s="11">
        <v>31534</v>
      </c>
    </row>
    <row r="109" spans="1:7" ht="12.75">
      <c r="A109" s="6">
        <v>632002</v>
      </c>
      <c r="B109" s="6" t="s">
        <v>91</v>
      </c>
      <c r="C109" s="11">
        <v>1660</v>
      </c>
      <c r="D109" s="11">
        <v>1660</v>
      </c>
      <c r="E109" s="11">
        <v>1660</v>
      </c>
      <c r="F109" s="11">
        <v>1660</v>
      </c>
      <c r="G109" s="11">
        <v>1660</v>
      </c>
    </row>
    <row r="110" spans="1:7" ht="12.75">
      <c r="A110" s="6">
        <v>632003</v>
      </c>
      <c r="B110" s="6" t="s">
        <v>92</v>
      </c>
      <c r="C110" s="11">
        <v>20912</v>
      </c>
      <c r="D110" s="11">
        <v>20912</v>
      </c>
      <c r="E110" s="11">
        <v>20912</v>
      </c>
      <c r="F110" s="11">
        <v>20912</v>
      </c>
      <c r="G110" s="11">
        <v>20912</v>
      </c>
    </row>
    <row r="111" spans="1:7" ht="12.75">
      <c r="A111" s="6">
        <v>633001</v>
      </c>
      <c r="B111" s="6" t="s">
        <v>93</v>
      </c>
      <c r="C111" s="11">
        <v>3319</v>
      </c>
      <c r="D111" s="11">
        <v>3319</v>
      </c>
      <c r="E111" s="11">
        <v>3319</v>
      </c>
      <c r="F111" s="11">
        <v>3319</v>
      </c>
      <c r="G111" s="11">
        <v>3319</v>
      </c>
    </row>
    <row r="112" spans="1:7" ht="12.75">
      <c r="A112" s="6">
        <v>633002</v>
      </c>
      <c r="B112" s="6" t="s">
        <v>94</v>
      </c>
      <c r="C112" s="11">
        <v>3320</v>
      </c>
      <c r="D112" s="11">
        <v>3320</v>
      </c>
      <c r="E112" s="11">
        <v>3320</v>
      </c>
      <c r="F112" s="11">
        <v>3320</v>
      </c>
      <c r="G112" s="11">
        <v>3320</v>
      </c>
    </row>
    <row r="113" spans="1:7" ht="12.75">
      <c r="A113" s="6">
        <v>633003</v>
      </c>
      <c r="B113" s="6" t="s">
        <v>95</v>
      </c>
      <c r="C113" s="11">
        <v>60</v>
      </c>
      <c r="D113" s="11">
        <v>60</v>
      </c>
      <c r="E113" s="11">
        <v>60</v>
      </c>
      <c r="F113" s="11">
        <v>60</v>
      </c>
      <c r="G113" s="11">
        <v>60</v>
      </c>
    </row>
    <row r="114" spans="1:7" ht="12.75">
      <c r="A114" s="6">
        <v>633004</v>
      </c>
      <c r="B114" s="6" t="s">
        <v>96</v>
      </c>
      <c r="C114" s="11">
        <v>498</v>
      </c>
      <c r="D114" s="11">
        <v>498</v>
      </c>
      <c r="E114" s="11">
        <v>498</v>
      </c>
      <c r="F114" s="11">
        <v>498</v>
      </c>
      <c r="G114" s="11">
        <v>498</v>
      </c>
    </row>
    <row r="115" spans="1:7" ht="12.75">
      <c r="A115" s="6">
        <v>633006</v>
      </c>
      <c r="B115" s="6" t="s">
        <v>97</v>
      </c>
      <c r="C115" s="11">
        <v>12441</v>
      </c>
      <c r="D115" s="11">
        <v>12441</v>
      </c>
      <c r="E115" s="11">
        <v>12441</v>
      </c>
      <c r="F115" s="11">
        <v>12441</v>
      </c>
      <c r="G115" s="11">
        <v>12441</v>
      </c>
    </row>
    <row r="116" spans="1:7" ht="12.75">
      <c r="A116" s="6">
        <v>633009</v>
      </c>
      <c r="B116" s="6" t="s">
        <v>98</v>
      </c>
      <c r="C116" s="11">
        <v>5311</v>
      </c>
      <c r="D116" s="11">
        <v>5311</v>
      </c>
      <c r="E116" s="11">
        <v>5311</v>
      </c>
      <c r="F116" s="11">
        <v>5311</v>
      </c>
      <c r="G116" s="11">
        <v>5311</v>
      </c>
    </row>
    <row r="117" spans="1:7" ht="12.75">
      <c r="A117" s="6">
        <v>633016</v>
      </c>
      <c r="B117" s="6" t="s">
        <v>99</v>
      </c>
      <c r="C117" s="11">
        <v>7635</v>
      </c>
      <c r="D117" s="11">
        <v>7635</v>
      </c>
      <c r="E117" s="11">
        <v>7635</v>
      </c>
      <c r="F117" s="11">
        <v>7635</v>
      </c>
      <c r="G117" s="11">
        <v>7635</v>
      </c>
    </row>
    <row r="118" spans="1:7" ht="12.75">
      <c r="A118" s="6">
        <v>633018</v>
      </c>
      <c r="B118" s="6" t="s">
        <v>100</v>
      </c>
      <c r="C118" s="11">
        <v>34</v>
      </c>
      <c r="D118" s="11">
        <v>34</v>
      </c>
      <c r="E118" s="11">
        <v>34</v>
      </c>
      <c r="F118" s="11">
        <v>34</v>
      </c>
      <c r="G118" s="11">
        <v>34</v>
      </c>
    </row>
    <row r="119" spans="1:7" ht="12.75">
      <c r="A119" s="6">
        <v>634001</v>
      </c>
      <c r="B119" s="6" t="s">
        <v>101</v>
      </c>
      <c r="C119" s="11">
        <v>7303</v>
      </c>
      <c r="D119" s="11">
        <v>7303</v>
      </c>
      <c r="E119" s="11">
        <v>7303</v>
      </c>
      <c r="F119" s="11">
        <v>7303</v>
      </c>
      <c r="G119" s="11">
        <v>7303</v>
      </c>
    </row>
    <row r="120" spans="1:7" ht="12.75">
      <c r="A120" s="6">
        <v>634002</v>
      </c>
      <c r="B120" s="6" t="s">
        <v>102</v>
      </c>
      <c r="C120" s="11">
        <v>6639</v>
      </c>
      <c r="D120" s="11">
        <v>6639</v>
      </c>
      <c r="E120" s="11">
        <v>6639</v>
      </c>
      <c r="F120" s="11">
        <v>6639</v>
      </c>
      <c r="G120" s="11">
        <v>6639</v>
      </c>
    </row>
    <row r="121" spans="1:7" ht="12.75">
      <c r="A121" s="6">
        <v>634003</v>
      </c>
      <c r="B121" s="6" t="s">
        <v>103</v>
      </c>
      <c r="C121" s="11">
        <v>1660</v>
      </c>
      <c r="D121" s="11">
        <v>1660</v>
      </c>
      <c r="E121" s="11">
        <v>1660</v>
      </c>
      <c r="F121" s="11">
        <v>1660</v>
      </c>
      <c r="G121" s="11">
        <v>1660</v>
      </c>
    </row>
    <row r="122" spans="1:7" ht="12.75">
      <c r="A122" s="6">
        <v>634004</v>
      </c>
      <c r="B122" s="6" t="s">
        <v>104</v>
      </c>
      <c r="C122" s="11">
        <v>1226</v>
      </c>
      <c r="D122" s="11">
        <v>1226</v>
      </c>
      <c r="E122" s="11">
        <v>1226</v>
      </c>
      <c r="F122" s="11">
        <v>1226</v>
      </c>
      <c r="G122" s="11">
        <v>1226</v>
      </c>
    </row>
    <row r="123" spans="1:7" ht="12.75">
      <c r="A123" s="6">
        <v>634005</v>
      </c>
      <c r="B123" s="6" t="s">
        <v>105</v>
      </c>
      <c r="C123" s="11">
        <v>176</v>
      </c>
      <c r="D123" s="11">
        <v>176</v>
      </c>
      <c r="E123" s="11">
        <v>176</v>
      </c>
      <c r="F123" s="11">
        <v>176</v>
      </c>
      <c r="G123" s="11">
        <v>176</v>
      </c>
    </row>
    <row r="124" spans="1:7" ht="12.75">
      <c r="A124" s="6">
        <v>634006</v>
      </c>
      <c r="B124" s="6" t="s">
        <v>106</v>
      </c>
      <c r="C124" s="11">
        <v>33</v>
      </c>
      <c r="D124" s="11">
        <v>33</v>
      </c>
      <c r="E124" s="11">
        <v>33</v>
      </c>
      <c r="F124" s="11">
        <v>33</v>
      </c>
      <c r="G124" s="11">
        <v>33</v>
      </c>
    </row>
    <row r="125" spans="1:7" ht="12.75">
      <c r="A125" s="6">
        <v>635001</v>
      </c>
      <c r="B125" s="6" t="s">
        <v>107</v>
      </c>
      <c r="C125" s="11">
        <v>66</v>
      </c>
      <c r="D125" s="11">
        <v>66</v>
      </c>
      <c r="E125" s="11">
        <v>66</v>
      </c>
      <c r="F125" s="11">
        <v>66</v>
      </c>
      <c r="G125" s="11">
        <v>66</v>
      </c>
    </row>
    <row r="126" spans="1:7" ht="12.75">
      <c r="A126" s="6">
        <v>635002</v>
      </c>
      <c r="B126" s="6" t="s">
        <v>108</v>
      </c>
      <c r="C126" s="11">
        <v>13278</v>
      </c>
      <c r="D126" s="11">
        <v>13278</v>
      </c>
      <c r="E126" s="11">
        <v>13278</v>
      </c>
      <c r="F126" s="11">
        <v>13278</v>
      </c>
      <c r="G126" s="11">
        <v>13278</v>
      </c>
    </row>
    <row r="127" spans="1:7" ht="12.75">
      <c r="A127" s="6">
        <v>635003</v>
      </c>
      <c r="B127" s="6" t="s">
        <v>109</v>
      </c>
      <c r="C127" s="11">
        <v>66</v>
      </c>
      <c r="D127" s="11">
        <v>66</v>
      </c>
      <c r="E127" s="11">
        <v>66</v>
      </c>
      <c r="F127" s="11">
        <v>66</v>
      </c>
      <c r="G127" s="11">
        <v>66</v>
      </c>
    </row>
    <row r="128" spans="1:7" ht="12.75">
      <c r="A128" s="6">
        <v>635004</v>
      </c>
      <c r="B128" s="6" t="s">
        <v>110</v>
      </c>
      <c r="C128" s="11">
        <v>160</v>
      </c>
      <c r="D128" s="11">
        <v>160</v>
      </c>
      <c r="E128" s="11">
        <v>160</v>
      </c>
      <c r="F128" s="11">
        <v>160</v>
      </c>
      <c r="G128" s="11">
        <v>160</v>
      </c>
    </row>
    <row r="129" spans="1:7" ht="12.75">
      <c r="A129" s="6">
        <v>635005</v>
      </c>
      <c r="B129" s="6" t="s">
        <v>111</v>
      </c>
      <c r="C129" s="11">
        <v>66</v>
      </c>
      <c r="D129" s="11">
        <v>66</v>
      </c>
      <c r="E129" s="11">
        <v>66</v>
      </c>
      <c r="F129" s="11">
        <v>66</v>
      </c>
      <c r="G129" s="11">
        <v>66</v>
      </c>
    </row>
    <row r="130" spans="1:7" ht="12.75">
      <c r="A130" s="6">
        <v>635006</v>
      </c>
      <c r="B130" s="6" t="s">
        <v>112</v>
      </c>
      <c r="C130" s="11">
        <v>7000</v>
      </c>
      <c r="D130" s="11">
        <v>7000</v>
      </c>
      <c r="E130" s="11">
        <v>7000</v>
      </c>
      <c r="F130" s="11">
        <v>7000</v>
      </c>
      <c r="G130" s="11">
        <v>7000</v>
      </c>
    </row>
    <row r="131" spans="1:7" ht="12.75">
      <c r="A131" s="6">
        <v>636001</v>
      </c>
      <c r="B131" s="6" t="s">
        <v>113</v>
      </c>
      <c r="C131" s="11">
        <v>3552</v>
      </c>
      <c r="D131" s="11">
        <v>3552</v>
      </c>
      <c r="E131" s="11">
        <v>3552</v>
      </c>
      <c r="F131" s="11">
        <v>3552</v>
      </c>
      <c r="G131" s="11">
        <v>3552</v>
      </c>
    </row>
    <row r="132" spans="1:7" ht="12.75">
      <c r="A132" s="6">
        <v>637001</v>
      </c>
      <c r="B132" s="6" t="s">
        <v>114</v>
      </c>
      <c r="C132" s="11">
        <v>32530</v>
      </c>
      <c r="D132" s="11">
        <v>32530</v>
      </c>
      <c r="E132" s="11">
        <v>32530</v>
      </c>
      <c r="F132" s="11">
        <v>32530</v>
      </c>
      <c r="G132" s="11">
        <v>32530</v>
      </c>
    </row>
    <row r="133" spans="1:7" ht="12.75">
      <c r="A133" s="6">
        <v>637002</v>
      </c>
      <c r="B133" s="6" t="s">
        <v>115</v>
      </c>
      <c r="C133" s="11">
        <v>3400</v>
      </c>
      <c r="D133" s="11">
        <v>3400</v>
      </c>
      <c r="E133" s="11">
        <v>3400</v>
      </c>
      <c r="F133" s="11">
        <v>3400</v>
      </c>
      <c r="G133" s="11">
        <v>3400</v>
      </c>
    </row>
    <row r="134" spans="1:7" ht="12.75">
      <c r="A134" s="6">
        <v>637003</v>
      </c>
      <c r="B134" s="6" t="s">
        <v>116</v>
      </c>
      <c r="C134" s="11">
        <v>6639</v>
      </c>
      <c r="D134" s="11">
        <v>6639</v>
      </c>
      <c r="E134" s="11">
        <v>6639</v>
      </c>
      <c r="F134" s="11">
        <v>6639</v>
      </c>
      <c r="G134" s="11">
        <v>6639</v>
      </c>
    </row>
    <row r="135" spans="1:7" ht="12.75">
      <c r="A135" s="6">
        <v>637004</v>
      </c>
      <c r="B135" s="6" t="s">
        <v>117</v>
      </c>
      <c r="C135" s="11">
        <v>5643</v>
      </c>
      <c r="D135" s="11">
        <v>5643</v>
      </c>
      <c r="E135" s="11">
        <v>5643</v>
      </c>
      <c r="F135" s="11">
        <v>5643</v>
      </c>
      <c r="G135" s="11">
        <v>5643</v>
      </c>
    </row>
    <row r="136" spans="1:7" ht="12.75">
      <c r="A136" s="6">
        <v>637005</v>
      </c>
      <c r="B136" s="6" t="s">
        <v>118</v>
      </c>
      <c r="C136" s="11">
        <v>21702</v>
      </c>
      <c r="D136" s="11">
        <v>21702</v>
      </c>
      <c r="E136" s="11">
        <v>21702</v>
      </c>
      <c r="F136" s="11">
        <v>21702</v>
      </c>
      <c r="G136" s="11">
        <v>21702</v>
      </c>
    </row>
    <row r="137" spans="1:7" ht="12.75">
      <c r="A137" s="6">
        <v>637006</v>
      </c>
      <c r="B137" s="6" t="s">
        <v>119</v>
      </c>
      <c r="C137" s="11">
        <v>166</v>
      </c>
      <c r="D137" s="11">
        <v>166</v>
      </c>
      <c r="E137" s="11">
        <v>166</v>
      </c>
      <c r="F137" s="11">
        <v>166</v>
      </c>
      <c r="G137" s="11">
        <v>166</v>
      </c>
    </row>
    <row r="138" spans="1:7" ht="12.75">
      <c r="A138" s="6">
        <v>637011</v>
      </c>
      <c r="B138" s="6" t="s">
        <v>120</v>
      </c>
      <c r="C138" s="11">
        <v>1910</v>
      </c>
      <c r="D138" s="11">
        <v>1910</v>
      </c>
      <c r="E138" s="11">
        <v>1910</v>
      </c>
      <c r="F138" s="11">
        <v>1910</v>
      </c>
      <c r="G138" s="11">
        <v>1910</v>
      </c>
    </row>
    <row r="139" spans="1:7" ht="12.75">
      <c r="A139" s="6"/>
      <c r="B139" s="6" t="s">
        <v>121</v>
      </c>
      <c r="C139" s="11">
        <v>9959</v>
      </c>
      <c r="D139" s="11">
        <v>9959</v>
      </c>
      <c r="E139" s="11">
        <v>9959</v>
      </c>
      <c r="F139" s="11">
        <v>9959</v>
      </c>
      <c r="G139" s="11">
        <v>9959</v>
      </c>
    </row>
    <row r="140" spans="1:7" ht="12.75">
      <c r="A140" s="6">
        <v>637012</v>
      </c>
      <c r="B140" s="6" t="s">
        <v>122</v>
      </c>
      <c r="C140" s="11">
        <v>4116</v>
      </c>
      <c r="D140" s="11">
        <v>4116</v>
      </c>
      <c r="E140" s="11">
        <v>4116</v>
      </c>
      <c r="F140" s="11">
        <v>4116</v>
      </c>
      <c r="G140" s="11">
        <v>4116</v>
      </c>
    </row>
    <row r="141" spans="1:7" ht="12.75">
      <c r="A141" s="6">
        <v>637014</v>
      </c>
      <c r="B141" s="6" t="s">
        <v>123</v>
      </c>
      <c r="C141" s="11">
        <v>10300</v>
      </c>
      <c r="D141" s="11">
        <v>10300</v>
      </c>
      <c r="E141" s="11">
        <v>10300</v>
      </c>
      <c r="F141" s="11">
        <v>10300</v>
      </c>
      <c r="G141" s="11">
        <v>10300</v>
      </c>
    </row>
    <row r="142" spans="1:7" ht="12.75">
      <c r="A142" s="6">
        <v>637015</v>
      </c>
      <c r="B142" s="6" t="s">
        <v>124</v>
      </c>
      <c r="C142" s="11">
        <v>12200</v>
      </c>
      <c r="D142" s="11">
        <v>12200</v>
      </c>
      <c r="E142" s="11">
        <v>12200</v>
      </c>
      <c r="F142" s="11">
        <v>12200</v>
      </c>
      <c r="G142" s="11">
        <v>12200</v>
      </c>
    </row>
    <row r="143" spans="1:7" ht="12.75">
      <c r="A143" s="6">
        <v>637016</v>
      </c>
      <c r="B143" s="6" t="s">
        <v>125</v>
      </c>
      <c r="C143" s="11">
        <v>2158</v>
      </c>
      <c r="D143" s="11">
        <v>2158</v>
      </c>
      <c r="E143" s="11">
        <v>2158</v>
      </c>
      <c r="F143" s="11">
        <v>2158</v>
      </c>
      <c r="G143" s="11">
        <v>2158</v>
      </c>
    </row>
    <row r="144" spans="1:7" ht="12.75">
      <c r="A144" s="6">
        <v>637019</v>
      </c>
      <c r="B144" s="6" t="s">
        <v>126</v>
      </c>
      <c r="C144" s="11"/>
      <c r="D144" s="11">
        <v>0</v>
      </c>
      <c r="E144" s="11">
        <v>0</v>
      </c>
      <c r="F144" s="11">
        <v>0</v>
      </c>
      <c r="G144" s="11">
        <v>0</v>
      </c>
    </row>
    <row r="145" spans="1:7" ht="12.75">
      <c r="A145" s="6">
        <v>637023</v>
      </c>
      <c r="B145" s="6" t="s">
        <v>127</v>
      </c>
      <c r="C145" s="11">
        <v>1000</v>
      </c>
      <c r="D145" s="11">
        <v>1000</v>
      </c>
      <c r="E145" s="11">
        <v>1000</v>
      </c>
      <c r="F145" s="11">
        <v>1000</v>
      </c>
      <c r="G145" s="11">
        <v>1000</v>
      </c>
    </row>
    <row r="146" spans="1:7" ht="12.75">
      <c r="A146" s="6">
        <v>637026</v>
      </c>
      <c r="B146" s="6" t="s">
        <v>128</v>
      </c>
      <c r="C146" s="11">
        <v>4315</v>
      </c>
      <c r="D146" s="11">
        <v>4315</v>
      </c>
      <c r="E146" s="11">
        <v>4315</v>
      </c>
      <c r="F146" s="11">
        <v>4315</v>
      </c>
      <c r="G146" s="11">
        <v>4315</v>
      </c>
    </row>
    <row r="147" spans="1:7" ht="12.75">
      <c r="A147" s="6">
        <v>637027</v>
      </c>
      <c r="B147" s="6" t="s">
        <v>129</v>
      </c>
      <c r="C147" s="11">
        <v>8644</v>
      </c>
      <c r="D147" s="11">
        <v>8644</v>
      </c>
      <c r="E147" s="11">
        <v>8644</v>
      </c>
      <c r="F147" s="11">
        <v>8644</v>
      </c>
      <c r="G147" s="11">
        <v>8644</v>
      </c>
    </row>
    <row r="148" spans="1:7" ht="12.75">
      <c r="A148" s="6">
        <v>637031</v>
      </c>
      <c r="B148" s="6" t="s">
        <v>130</v>
      </c>
      <c r="C148" s="11"/>
      <c r="D148" s="11">
        <v>0</v>
      </c>
      <c r="E148" s="11">
        <v>0</v>
      </c>
      <c r="F148" s="11">
        <v>0</v>
      </c>
      <c r="G148" s="11">
        <v>0</v>
      </c>
    </row>
    <row r="149" spans="1:7" ht="12.75">
      <c r="A149" s="6">
        <v>637035</v>
      </c>
      <c r="B149" s="6" t="s">
        <v>131</v>
      </c>
      <c r="C149" s="11">
        <v>7947</v>
      </c>
      <c r="D149" s="11">
        <v>7947</v>
      </c>
      <c r="E149" s="11">
        <v>7947</v>
      </c>
      <c r="F149" s="11">
        <v>7947</v>
      </c>
      <c r="G149" s="11">
        <v>7947</v>
      </c>
    </row>
    <row r="150" spans="1:7" ht="12.75">
      <c r="A150" s="6">
        <v>641006</v>
      </c>
      <c r="B150" s="6" t="s">
        <v>132</v>
      </c>
      <c r="C150" s="11">
        <v>2423</v>
      </c>
      <c r="D150" s="11">
        <v>2423</v>
      </c>
      <c r="E150" s="11">
        <v>2423</v>
      </c>
      <c r="F150" s="11">
        <v>2423</v>
      </c>
      <c r="G150" s="11">
        <v>2423</v>
      </c>
    </row>
    <row r="151" spans="1:7" ht="12.75">
      <c r="A151" s="6">
        <v>642015</v>
      </c>
      <c r="B151" s="6" t="s">
        <v>133</v>
      </c>
      <c r="C151" s="11">
        <v>664</v>
      </c>
      <c r="D151" s="11">
        <v>664</v>
      </c>
      <c r="E151" s="11">
        <v>664</v>
      </c>
      <c r="F151" s="11">
        <v>664</v>
      </c>
      <c r="G151" s="11">
        <v>664</v>
      </c>
    </row>
    <row r="152" spans="1:2" ht="12.75">
      <c r="A152" s="6"/>
      <c r="B152" s="6"/>
    </row>
    <row r="153" spans="1:7" ht="15.75">
      <c r="A153" s="23" t="s">
        <v>134</v>
      </c>
      <c r="B153" s="21" t="s">
        <v>46</v>
      </c>
      <c r="C153" s="10">
        <f>SUM(C154:C156)</f>
        <v>17869</v>
      </c>
      <c r="D153" s="10">
        <f>SUM(D154:D156)</f>
        <v>17869</v>
      </c>
      <c r="E153" s="10">
        <f>SUM(E154:E156)</f>
        <v>17869</v>
      </c>
      <c r="F153" s="10">
        <f>SUM(F154:F156)</f>
        <v>17869</v>
      </c>
      <c r="G153" s="10">
        <f>SUM(G154:G156)</f>
        <v>17869</v>
      </c>
    </row>
    <row r="154" spans="1:7" ht="12.75">
      <c r="A154" s="24" t="s">
        <v>135</v>
      </c>
      <c r="B154" s="25" t="s">
        <v>136</v>
      </c>
      <c r="C154" s="11">
        <v>11776</v>
      </c>
      <c r="D154" s="11">
        <v>11776</v>
      </c>
      <c r="E154" s="11">
        <v>11776</v>
      </c>
      <c r="F154" s="11">
        <v>11776</v>
      </c>
      <c r="G154" s="11">
        <v>11776</v>
      </c>
    </row>
    <row r="155" spans="1:7" ht="12.75">
      <c r="A155" s="6">
        <v>620000</v>
      </c>
      <c r="B155" s="6" t="s">
        <v>87</v>
      </c>
      <c r="C155" s="11">
        <v>3973</v>
      </c>
      <c r="D155" s="11">
        <v>3973</v>
      </c>
      <c r="E155" s="11">
        <v>3973</v>
      </c>
      <c r="F155" s="11">
        <v>3973</v>
      </c>
      <c r="G155" s="11">
        <v>3973</v>
      </c>
    </row>
    <row r="156" spans="1:7" ht="12.75">
      <c r="A156" s="6">
        <v>630000</v>
      </c>
      <c r="B156" s="6" t="s">
        <v>137</v>
      </c>
      <c r="C156" s="11">
        <v>2120</v>
      </c>
      <c r="D156" s="11">
        <v>2120</v>
      </c>
      <c r="E156" s="11">
        <v>2120</v>
      </c>
      <c r="F156" s="11">
        <v>2120</v>
      </c>
      <c r="G156" s="11">
        <v>2120</v>
      </c>
    </row>
    <row r="158" spans="1:7" ht="15.75">
      <c r="A158" s="9" t="s">
        <v>138</v>
      </c>
      <c r="B158" s="21" t="s">
        <v>139</v>
      </c>
      <c r="C158" s="10">
        <f>SUM(C159:C161)</f>
        <v>5165</v>
      </c>
      <c r="D158" s="10">
        <f>SUM(D159:D161)</f>
        <v>5165</v>
      </c>
      <c r="E158" s="10">
        <f>SUM(E159:E161)</f>
        <v>5165</v>
      </c>
      <c r="F158" s="10">
        <f>SUM(F159:F161)</f>
        <v>5165</v>
      </c>
      <c r="G158" s="10">
        <f>SUM(G159:G161)</f>
        <v>5165</v>
      </c>
    </row>
    <row r="159" spans="1:7" ht="12.75">
      <c r="A159" s="25">
        <v>637005</v>
      </c>
      <c r="B159" s="25" t="s">
        <v>140</v>
      </c>
      <c r="C159" s="11">
        <v>1660</v>
      </c>
      <c r="D159" s="11">
        <v>1660</v>
      </c>
      <c r="E159" s="11">
        <v>1660</v>
      </c>
      <c r="F159" s="11">
        <v>1660</v>
      </c>
      <c r="G159" s="11">
        <v>1660</v>
      </c>
    </row>
    <row r="160" spans="1:7" ht="12.75">
      <c r="A160" s="6">
        <v>637012</v>
      </c>
      <c r="B160" s="6" t="s">
        <v>141</v>
      </c>
      <c r="C160" s="11">
        <v>3085</v>
      </c>
      <c r="D160" s="11">
        <v>3085</v>
      </c>
      <c r="E160" s="11">
        <v>3085</v>
      </c>
      <c r="F160" s="11">
        <v>3085</v>
      </c>
      <c r="G160" s="11">
        <v>3085</v>
      </c>
    </row>
    <row r="161" spans="1:7" ht="12.75">
      <c r="A161" s="6">
        <v>637035</v>
      </c>
      <c r="B161" s="6" t="s">
        <v>142</v>
      </c>
      <c r="C161" s="11">
        <v>420</v>
      </c>
      <c r="D161" s="11">
        <v>420</v>
      </c>
      <c r="E161" s="11">
        <v>420</v>
      </c>
      <c r="F161" s="11">
        <v>420</v>
      </c>
      <c r="G161" s="11">
        <v>420</v>
      </c>
    </row>
    <row r="162" spans="1:7" ht="12.75">
      <c r="A162" s="6"/>
      <c r="B162" s="6"/>
      <c r="C162" s="11"/>
      <c r="D162" s="11"/>
      <c r="E162" s="11"/>
      <c r="F162" s="11"/>
      <c r="G162" s="11"/>
    </row>
    <row r="163" spans="1:7" ht="12.75">
      <c r="A163" s="6"/>
      <c r="B163" s="6"/>
      <c r="C163" s="11"/>
      <c r="D163" s="11"/>
      <c r="E163" s="11"/>
      <c r="F163" s="11"/>
      <c r="G163" s="11"/>
    </row>
    <row r="164" spans="1:2" ht="12.75">
      <c r="A164" s="6"/>
      <c r="B164" s="6"/>
    </row>
    <row r="165" spans="1:7" ht="15.75">
      <c r="A165" s="9" t="s">
        <v>143</v>
      </c>
      <c r="B165" s="9" t="s">
        <v>144</v>
      </c>
      <c r="C165" s="10">
        <f>SUM(C166:C168)</f>
        <v>12165</v>
      </c>
      <c r="D165" s="10">
        <f>SUM(D166:D168)</f>
        <v>12165</v>
      </c>
      <c r="E165" s="10">
        <f>SUM(E166:E168)</f>
        <v>12165</v>
      </c>
      <c r="F165" s="10">
        <f>SUM(F166:F168)</f>
        <v>12165</v>
      </c>
      <c r="G165" s="10">
        <f>SUM(G166:G168)</f>
        <v>12165</v>
      </c>
    </row>
    <row r="166" spans="1:7" ht="12.75">
      <c r="A166" s="6">
        <v>610000</v>
      </c>
      <c r="B166" s="6" t="s">
        <v>145</v>
      </c>
      <c r="C166" s="11">
        <v>8400</v>
      </c>
      <c r="D166" s="11">
        <v>8400</v>
      </c>
      <c r="E166" s="11">
        <v>8400</v>
      </c>
      <c r="F166" s="11">
        <v>8400</v>
      </c>
      <c r="G166" s="11">
        <v>8400</v>
      </c>
    </row>
    <row r="167" spans="1:7" ht="12.75">
      <c r="A167" s="6">
        <v>620000</v>
      </c>
      <c r="B167" s="6" t="s">
        <v>87</v>
      </c>
      <c r="C167" s="11">
        <v>2940</v>
      </c>
      <c r="D167" s="11">
        <v>2940</v>
      </c>
      <c r="E167" s="11">
        <v>2940</v>
      </c>
      <c r="F167" s="11">
        <v>2940</v>
      </c>
      <c r="G167" s="11">
        <v>2940</v>
      </c>
    </row>
    <row r="168" spans="1:7" ht="12.75">
      <c r="A168" s="13">
        <v>633000</v>
      </c>
      <c r="B168" s="6" t="s">
        <v>137</v>
      </c>
      <c r="C168" s="11">
        <v>825</v>
      </c>
      <c r="D168" s="11">
        <v>825</v>
      </c>
      <c r="E168" s="11">
        <v>825</v>
      </c>
      <c r="F168" s="11">
        <v>825</v>
      </c>
      <c r="G168" s="11">
        <v>825</v>
      </c>
    </row>
    <row r="169" spans="1:7" ht="12.75">
      <c r="A169" s="13"/>
      <c r="B169" s="6"/>
      <c r="C169" s="11"/>
      <c r="D169" s="11"/>
      <c r="E169" s="11"/>
      <c r="F169" s="11"/>
      <c r="G169" s="11"/>
    </row>
    <row r="170" spans="1:7" ht="15.75">
      <c r="A170" s="26" t="s">
        <v>146</v>
      </c>
      <c r="B170" s="9" t="s">
        <v>147</v>
      </c>
      <c r="C170" s="18">
        <f>SUM(C171:C172)</f>
        <v>7304</v>
      </c>
      <c r="D170" s="18">
        <f>SUM(D171:D172)</f>
        <v>7304</v>
      </c>
      <c r="E170" s="18">
        <f>SUM(E171:E172)</f>
        <v>7304</v>
      </c>
      <c r="F170" s="18">
        <f>SUM(F171:F172)</f>
        <v>7304</v>
      </c>
      <c r="G170" s="18">
        <f>SUM(G171:G172)</f>
        <v>7304</v>
      </c>
    </row>
    <row r="171" spans="1:7" ht="12.75">
      <c r="A171" s="13">
        <v>630000</v>
      </c>
      <c r="B171" s="6" t="s">
        <v>148</v>
      </c>
      <c r="C171" s="11">
        <v>3652</v>
      </c>
      <c r="D171" s="11">
        <v>3652</v>
      </c>
      <c r="E171" s="11">
        <v>3652</v>
      </c>
      <c r="F171" s="11">
        <v>3652</v>
      </c>
      <c r="G171" s="11">
        <v>3652</v>
      </c>
    </row>
    <row r="172" spans="1:7" ht="12.75">
      <c r="A172" s="13">
        <v>630000</v>
      </c>
      <c r="B172" s="6" t="s">
        <v>149</v>
      </c>
      <c r="C172" s="11">
        <v>3652</v>
      </c>
      <c r="D172" s="11">
        <v>3652</v>
      </c>
      <c r="E172" s="11">
        <v>3652</v>
      </c>
      <c r="F172" s="11">
        <v>3652</v>
      </c>
      <c r="G172" s="11">
        <v>3652</v>
      </c>
    </row>
    <row r="173" spans="1:2" ht="12.75">
      <c r="A173" s="6"/>
      <c r="B173" s="6"/>
    </row>
    <row r="174" spans="1:7" ht="15.75">
      <c r="A174" s="9" t="s">
        <v>150</v>
      </c>
      <c r="B174" s="9" t="s">
        <v>151</v>
      </c>
      <c r="C174" s="10">
        <f>SUM(C175:C179)</f>
        <v>14308</v>
      </c>
      <c r="D174" s="10">
        <f>SUM(D175:D179)</f>
        <v>14308</v>
      </c>
      <c r="E174" s="10">
        <f>SUM(E175:E179)</f>
        <v>14308</v>
      </c>
      <c r="F174" s="10">
        <f>SUM(F175:F179)</f>
        <v>14308</v>
      </c>
      <c r="G174" s="10">
        <f>SUM(G175:G179)</f>
        <v>14308</v>
      </c>
    </row>
    <row r="175" spans="1:7" ht="12.75">
      <c r="A175" s="6">
        <v>651002</v>
      </c>
      <c r="B175" s="6" t="s">
        <v>152</v>
      </c>
      <c r="C175" s="12">
        <v>1133</v>
      </c>
      <c r="D175" s="12">
        <v>1133</v>
      </c>
      <c r="E175" s="12">
        <v>1133</v>
      </c>
      <c r="F175" s="12">
        <v>1133</v>
      </c>
      <c r="G175" s="12">
        <v>1133</v>
      </c>
    </row>
    <row r="176" spans="1:7" ht="12.75">
      <c r="A176" s="6">
        <v>651002</v>
      </c>
      <c r="B176" s="6" t="s">
        <v>153</v>
      </c>
      <c r="C176" s="12">
        <v>5820</v>
      </c>
      <c r="D176" s="12">
        <v>5820</v>
      </c>
      <c r="E176" s="12">
        <v>5820</v>
      </c>
      <c r="F176" s="12">
        <v>5820</v>
      </c>
      <c r="G176" s="12">
        <v>5820</v>
      </c>
    </row>
    <row r="177" spans="1:7" ht="12.75">
      <c r="A177" s="6">
        <v>651002</v>
      </c>
      <c r="B177" s="6" t="s">
        <v>154</v>
      </c>
      <c r="C177" s="12">
        <v>1884</v>
      </c>
      <c r="D177" s="12">
        <v>1884</v>
      </c>
      <c r="E177" s="12">
        <v>1884</v>
      </c>
      <c r="F177" s="12">
        <v>1884</v>
      </c>
      <c r="G177" s="12">
        <v>1884</v>
      </c>
    </row>
    <row r="178" spans="1:7" ht="12.75">
      <c r="A178" s="6">
        <v>651002</v>
      </c>
      <c r="B178" s="6" t="s">
        <v>155</v>
      </c>
      <c r="C178" s="12"/>
      <c r="D178" s="12">
        <v>0</v>
      </c>
      <c r="E178" s="12">
        <v>0</v>
      </c>
      <c r="F178" s="12">
        <v>0</v>
      </c>
      <c r="G178" s="12">
        <v>0</v>
      </c>
    </row>
    <row r="179" spans="1:7" ht="12.75">
      <c r="A179" s="6">
        <v>651002</v>
      </c>
      <c r="B179" s="6" t="s">
        <v>156</v>
      </c>
      <c r="C179" s="11">
        <v>5471</v>
      </c>
      <c r="D179" s="11">
        <v>5471</v>
      </c>
      <c r="E179" s="11">
        <v>5471</v>
      </c>
      <c r="F179" s="11">
        <v>5471</v>
      </c>
      <c r="G179" s="11">
        <v>5471</v>
      </c>
    </row>
    <row r="181" spans="1:7" ht="15.75">
      <c r="A181" s="27" t="s">
        <v>157</v>
      </c>
      <c r="B181" s="9" t="s">
        <v>158</v>
      </c>
      <c r="C181" s="10">
        <v>96782</v>
      </c>
      <c r="D181" s="10">
        <v>64318</v>
      </c>
      <c r="E181" s="10">
        <v>64318</v>
      </c>
      <c r="F181" s="10">
        <v>64318</v>
      </c>
      <c r="G181" s="10">
        <v>64318</v>
      </c>
    </row>
    <row r="182" spans="1:7" ht="15.75">
      <c r="A182" s="27"/>
      <c r="B182" s="9"/>
      <c r="C182" s="10"/>
      <c r="D182" s="10"/>
      <c r="E182" s="10"/>
      <c r="F182" s="10"/>
      <c r="G182" s="10"/>
    </row>
    <row r="183" spans="1:7" ht="15.75">
      <c r="A183" s="9" t="s">
        <v>159</v>
      </c>
      <c r="B183" s="9" t="s">
        <v>160</v>
      </c>
      <c r="C183" s="10">
        <v>3319</v>
      </c>
      <c r="D183" s="10">
        <v>3319</v>
      </c>
      <c r="E183" s="10">
        <v>3319</v>
      </c>
      <c r="F183" s="10">
        <v>3319</v>
      </c>
      <c r="G183" s="10">
        <v>3319</v>
      </c>
    </row>
    <row r="184" spans="1:7" ht="15.75">
      <c r="A184" s="9"/>
      <c r="B184" s="9"/>
      <c r="C184" s="10"/>
      <c r="D184" s="10"/>
      <c r="E184" s="10"/>
      <c r="F184" s="10"/>
      <c r="G184" s="10"/>
    </row>
    <row r="185" spans="1:7" ht="15.75">
      <c r="A185" s="9" t="s">
        <v>161</v>
      </c>
      <c r="B185" s="9" t="s">
        <v>162</v>
      </c>
      <c r="C185" s="10">
        <f>SUM(C186:C187)</f>
        <v>308906</v>
      </c>
      <c r="D185" s="10">
        <f>SUM(D186:D187)</f>
        <v>228906</v>
      </c>
      <c r="E185" s="10">
        <f>SUM(E186:E187)</f>
        <v>228906</v>
      </c>
      <c r="F185" s="10">
        <f>SUM(F186:F187)</f>
        <v>308906</v>
      </c>
      <c r="G185" s="10">
        <f>SUM(G186:G187)</f>
        <v>308906</v>
      </c>
    </row>
    <row r="186" spans="1:7" ht="12.75">
      <c r="A186" s="6">
        <v>600000</v>
      </c>
      <c r="B186" s="6" t="s">
        <v>163</v>
      </c>
      <c r="C186" s="11">
        <v>406</v>
      </c>
      <c r="D186" s="11">
        <v>406</v>
      </c>
      <c r="E186" s="11">
        <v>406</v>
      </c>
      <c r="F186" s="11">
        <v>406</v>
      </c>
      <c r="G186" s="11">
        <v>406</v>
      </c>
    </row>
    <row r="187" spans="1:7" ht="12.75">
      <c r="A187" s="6">
        <v>641001</v>
      </c>
      <c r="B187" s="6" t="s">
        <v>164</v>
      </c>
      <c r="C187" s="11">
        <v>308500</v>
      </c>
      <c r="D187" s="11">
        <v>228500</v>
      </c>
      <c r="E187" s="11">
        <v>228500</v>
      </c>
      <c r="F187" s="11">
        <v>308500</v>
      </c>
      <c r="G187" s="11">
        <v>308500</v>
      </c>
    </row>
    <row r="188" spans="1:2" ht="12.75">
      <c r="A188" s="6"/>
      <c r="B188" s="6"/>
    </row>
    <row r="189" spans="1:7" ht="15.75">
      <c r="A189" s="9" t="s">
        <v>165</v>
      </c>
      <c r="B189" s="9" t="s">
        <v>166</v>
      </c>
      <c r="C189" s="10">
        <f>SUM(C190:C194)</f>
        <v>624659</v>
      </c>
      <c r="D189" s="10">
        <f>SUM(D190:D194)</f>
        <v>599161</v>
      </c>
      <c r="E189" s="10">
        <f>SUM(E190:E194)</f>
        <v>599161</v>
      </c>
      <c r="F189" s="10">
        <f>SUM(F190:F194)</f>
        <v>599161</v>
      </c>
      <c r="G189" s="10">
        <f>SUM(G190:G194)</f>
        <v>599161</v>
      </c>
    </row>
    <row r="190" spans="1:7" ht="12.75">
      <c r="A190" s="25">
        <v>633006</v>
      </c>
      <c r="B190" s="25" t="s">
        <v>167</v>
      </c>
      <c r="C190" s="11">
        <v>663</v>
      </c>
      <c r="D190" s="11">
        <v>663</v>
      </c>
      <c r="E190" s="11">
        <v>663</v>
      </c>
      <c r="F190" s="11">
        <v>663</v>
      </c>
      <c r="G190" s="11">
        <v>663</v>
      </c>
    </row>
    <row r="191" spans="1:7" ht="12.75">
      <c r="A191" s="25">
        <v>641001</v>
      </c>
      <c r="B191" s="25" t="s">
        <v>168</v>
      </c>
      <c r="C191" s="11">
        <v>100000</v>
      </c>
      <c r="D191" s="11">
        <v>100000</v>
      </c>
      <c r="E191" s="11">
        <v>100000</v>
      </c>
      <c r="F191" s="11">
        <v>100000</v>
      </c>
      <c r="G191" s="11">
        <v>100000</v>
      </c>
    </row>
    <row r="192" spans="1:7" ht="12.75">
      <c r="A192" s="6">
        <v>641001</v>
      </c>
      <c r="B192" s="6" t="s">
        <v>169</v>
      </c>
      <c r="C192" s="11">
        <v>83000</v>
      </c>
      <c r="D192" s="11">
        <v>83000</v>
      </c>
      <c r="E192" s="11">
        <v>83000</v>
      </c>
      <c r="F192" s="11">
        <v>83000</v>
      </c>
      <c r="G192" s="11">
        <v>83000</v>
      </c>
    </row>
    <row r="193" spans="1:7" ht="12.75">
      <c r="A193" s="6">
        <v>641001</v>
      </c>
      <c r="B193" s="6" t="s">
        <v>170</v>
      </c>
      <c r="C193" s="11">
        <v>440000</v>
      </c>
      <c r="D193" s="11">
        <v>415000</v>
      </c>
      <c r="E193" s="11">
        <v>415000</v>
      </c>
      <c r="F193" s="11">
        <v>415000</v>
      </c>
      <c r="G193" s="11">
        <v>415000</v>
      </c>
    </row>
    <row r="194" spans="1:7" ht="12.75">
      <c r="A194" s="6">
        <v>642002</v>
      </c>
      <c r="B194" s="6" t="s">
        <v>171</v>
      </c>
      <c r="C194" s="11">
        <v>996</v>
      </c>
      <c r="D194" s="11">
        <v>498</v>
      </c>
      <c r="E194" s="11">
        <v>498</v>
      </c>
      <c r="F194" s="11">
        <v>498</v>
      </c>
      <c r="G194" s="11">
        <v>498</v>
      </c>
    </row>
    <row r="195" spans="1:2" ht="12.75">
      <c r="A195" s="6"/>
      <c r="B195" s="6"/>
    </row>
    <row r="196" spans="1:7" ht="15.75">
      <c r="A196" s="21" t="s">
        <v>172</v>
      </c>
      <c r="B196" s="21" t="s">
        <v>173</v>
      </c>
      <c r="C196" s="10">
        <f>C197</f>
        <v>1178</v>
      </c>
      <c r="D196" s="10">
        <f>D197</f>
        <v>1178</v>
      </c>
      <c r="E196" s="10">
        <f>E197</f>
        <v>1178</v>
      </c>
      <c r="F196" s="10">
        <f>F197</f>
        <v>1178</v>
      </c>
      <c r="G196" s="10">
        <f>G197</f>
        <v>1178</v>
      </c>
    </row>
    <row r="197" spans="1:7" ht="12.75">
      <c r="A197" s="6">
        <v>600000</v>
      </c>
      <c r="B197" s="6" t="s">
        <v>174</v>
      </c>
      <c r="C197" s="11">
        <v>1178</v>
      </c>
      <c r="D197" s="11">
        <v>1178</v>
      </c>
      <c r="E197" s="11">
        <v>1178</v>
      </c>
      <c r="F197" s="11">
        <v>1178</v>
      </c>
      <c r="G197" s="11">
        <v>1178</v>
      </c>
    </row>
    <row r="198" spans="1:2" ht="12.75">
      <c r="A198" s="6"/>
      <c r="B198" s="6"/>
    </row>
    <row r="199" spans="1:7" ht="15.75">
      <c r="A199" s="28" t="s">
        <v>175</v>
      </c>
      <c r="B199" s="21" t="s">
        <v>176</v>
      </c>
      <c r="C199" s="10">
        <f>SUM(C200:C203)</f>
        <v>70603</v>
      </c>
      <c r="D199" s="10">
        <f>SUM(D200:D203)</f>
        <v>70603</v>
      </c>
      <c r="E199" s="10">
        <f>SUM(E200:E203)</f>
        <v>70603</v>
      </c>
      <c r="F199" s="10">
        <f>SUM(F200:F203)</f>
        <v>70603</v>
      </c>
      <c r="G199" s="10">
        <f>SUM(G200:G203)</f>
        <v>70603</v>
      </c>
    </row>
    <row r="200" spans="1:7" ht="12.75">
      <c r="A200" s="6">
        <v>610000</v>
      </c>
      <c r="B200" s="6" t="s">
        <v>177</v>
      </c>
      <c r="C200" s="11">
        <v>8702</v>
      </c>
      <c r="D200" s="11">
        <v>8702</v>
      </c>
      <c r="E200" s="11">
        <v>8702</v>
      </c>
      <c r="F200" s="11">
        <v>8702</v>
      </c>
      <c r="G200" s="11">
        <v>8702</v>
      </c>
    </row>
    <row r="201" spans="1:7" ht="12.75">
      <c r="A201" s="6">
        <v>620000</v>
      </c>
      <c r="B201" s="6" t="s">
        <v>178</v>
      </c>
      <c r="C201" s="11">
        <v>3082</v>
      </c>
      <c r="D201" s="11">
        <v>3082</v>
      </c>
      <c r="E201" s="11">
        <v>3082</v>
      </c>
      <c r="F201" s="11">
        <v>3082</v>
      </c>
      <c r="G201" s="11">
        <v>3082</v>
      </c>
    </row>
    <row r="202" spans="1:7" ht="12.75">
      <c r="A202" s="6">
        <v>630000</v>
      </c>
      <c r="B202" s="6" t="s">
        <v>179</v>
      </c>
      <c r="C202" s="11">
        <v>730</v>
      </c>
      <c r="D202" s="11">
        <v>730</v>
      </c>
      <c r="E202" s="11">
        <v>730</v>
      </c>
      <c r="F202" s="11">
        <v>730</v>
      </c>
      <c r="G202" s="11">
        <v>730</v>
      </c>
    </row>
    <row r="203" spans="1:7" ht="12.75">
      <c r="A203" s="6">
        <v>633000</v>
      </c>
      <c r="B203" s="6" t="s">
        <v>180</v>
      </c>
      <c r="C203" s="11">
        <v>58089</v>
      </c>
      <c r="D203" s="11">
        <v>58089</v>
      </c>
      <c r="E203" s="11">
        <v>58089</v>
      </c>
      <c r="F203" s="11">
        <v>58089</v>
      </c>
      <c r="G203" s="11">
        <v>58089</v>
      </c>
    </row>
    <row r="205" spans="1:7" ht="15.75">
      <c r="A205" s="9" t="s">
        <v>181</v>
      </c>
      <c r="B205" s="9" t="s">
        <v>182</v>
      </c>
      <c r="C205" s="10">
        <f>SUM(C206:C210)</f>
        <v>116052</v>
      </c>
      <c r="D205" s="10">
        <f>SUM(D206:D210)</f>
        <v>116052</v>
      </c>
      <c r="E205" s="10">
        <f>SUM(E206:E210)</f>
        <v>116052</v>
      </c>
      <c r="F205" s="10">
        <f>SUM(F206:F210)</f>
        <v>116052</v>
      </c>
      <c r="G205" s="10">
        <f>SUM(G206:G210)</f>
        <v>116052</v>
      </c>
    </row>
    <row r="206" spans="1:7" ht="12.75">
      <c r="A206" s="25">
        <v>610000</v>
      </c>
      <c r="B206" s="25" t="s">
        <v>183</v>
      </c>
      <c r="C206" s="11">
        <v>3133</v>
      </c>
      <c r="D206" s="11">
        <v>3133</v>
      </c>
      <c r="E206" s="11">
        <v>3133</v>
      </c>
      <c r="F206" s="11">
        <v>3133</v>
      </c>
      <c r="G206" s="11">
        <v>3133</v>
      </c>
    </row>
    <row r="207" spans="1:7" ht="12.75">
      <c r="A207" s="25">
        <v>620000</v>
      </c>
      <c r="B207" s="25" t="s">
        <v>184</v>
      </c>
      <c r="C207" s="11">
        <v>899</v>
      </c>
      <c r="D207" s="11">
        <v>899</v>
      </c>
      <c r="E207" s="11">
        <v>899</v>
      </c>
      <c r="F207" s="11">
        <v>899</v>
      </c>
      <c r="G207" s="11">
        <v>899</v>
      </c>
    </row>
    <row r="208" spans="1:7" ht="12.75">
      <c r="A208" s="25">
        <v>630000</v>
      </c>
      <c r="B208" s="25" t="s">
        <v>185</v>
      </c>
      <c r="C208" s="11">
        <v>1520</v>
      </c>
      <c r="D208" s="11">
        <v>1520</v>
      </c>
      <c r="E208" s="11">
        <v>1520</v>
      </c>
      <c r="F208" s="11">
        <v>1520</v>
      </c>
      <c r="G208" s="11">
        <v>1520</v>
      </c>
    </row>
    <row r="209" spans="1:7" ht="12.75">
      <c r="A209" s="25">
        <v>637005</v>
      </c>
      <c r="B209" s="25" t="s">
        <v>186</v>
      </c>
      <c r="C209" s="11"/>
      <c r="D209" s="11">
        <v>0</v>
      </c>
      <c r="E209" s="11">
        <v>0</v>
      </c>
      <c r="F209" s="11">
        <v>0</v>
      </c>
      <c r="G209" s="11">
        <v>0</v>
      </c>
    </row>
    <row r="210" spans="1:7" ht="12.75">
      <c r="A210" s="25">
        <v>641001</v>
      </c>
      <c r="B210" s="25" t="s">
        <v>187</v>
      </c>
      <c r="C210" s="11">
        <v>110500</v>
      </c>
      <c r="D210" s="11">
        <v>110500</v>
      </c>
      <c r="E210" s="11">
        <v>110500</v>
      </c>
      <c r="F210" s="11">
        <v>110500</v>
      </c>
      <c r="G210" s="11">
        <v>110500</v>
      </c>
    </row>
    <row r="211" spans="1:2" ht="12.75">
      <c r="A211" s="6"/>
      <c r="B211" s="6"/>
    </row>
    <row r="212" spans="1:7" ht="15.75">
      <c r="A212" s="9" t="s">
        <v>188</v>
      </c>
      <c r="B212" s="9" t="s">
        <v>189</v>
      </c>
      <c r="C212" s="10">
        <f>SUM(C213:C215)</f>
        <v>87276</v>
      </c>
      <c r="D212" s="10">
        <f>SUM(D213:D215)</f>
        <v>81276</v>
      </c>
      <c r="E212" s="10">
        <f>SUM(E213:E215)</f>
        <v>81276</v>
      </c>
      <c r="F212" s="10">
        <f>SUM(F213:F215)</f>
        <v>81276</v>
      </c>
      <c r="G212" s="10">
        <f>SUM(G213:G215)</f>
        <v>81276</v>
      </c>
    </row>
    <row r="213" spans="1:7" ht="12.75">
      <c r="A213" s="6">
        <v>632001</v>
      </c>
      <c r="B213" s="6" t="s">
        <v>190</v>
      </c>
      <c r="C213" s="11">
        <v>53110</v>
      </c>
      <c r="D213" s="11">
        <v>53110</v>
      </c>
      <c r="E213" s="11">
        <v>53110</v>
      </c>
      <c r="F213" s="11">
        <v>53110</v>
      </c>
      <c r="G213" s="11">
        <v>53110</v>
      </c>
    </row>
    <row r="214" spans="1:7" ht="12.75">
      <c r="A214" s="6">
        <v>632002</v>
      </c>
      <c r="B214" s="6" t="s">
        <v>191</v>
      </c>
      <c r="C214" s="11">
        <v>166</v>
      </c>
      <c r="D214" s="11">
        <v>166</v>
      </c>
      <c r="E214" s="11">
        <v>166</v>
      </c>
      <c r="F214" s="11">
        <v>166</v>
      </c>
      <c r="G214" s="11">
        <v>166</v>
      </c>
    </row>
    <row r="215" spans="1:7" ht="12.75">
      <c r="A215" s="6">
        <v>641001</v>
      </c>
      <c r="B215" s="6" t="s">
        <v>192</v>
      </c>
      <c r="C215" s="11">
        <v>34000</v>
      </c>
      <c r="D215" s="11">
        <v>28000</v>
      </c>
      <c r="E215" s="11">
        <v>28000</v>
      </c>
      <c r="F215" s="11">
        <v>28000</v>
      </c>
      <c r="G215" s="11">
        <v>28000</v>
      </c>
    </row>
    <row r="216" spans="1:7" ht="12.75">
      <c r="A216" s="6"/>
      <c r="B216" s="6"/>
      <c r="C216" s="11"/>
      <c r="D216" s="11"/>
      <c r="E216" s="11"/>
      <c r="F216" s="11"/>
      <c r="G216" s="11"/>
    </row>
    <row r="217" spans="1:2" ht="12.75">
      <c r="A217" s="6"/>
      <c r="B217" s="6"/>
    </row>
    <row r="218" spans="1:7" ht="15.75">
      <c r="A218" s="9" t="s">
        <v>193</v>
      </c>
      <c r="B218" s="9" t="s">
        <v>194</v>
      </c>
      <c r="C218" s="10">
        <f>SUM(C219:C220)</f>
        <v>410</v>
      </c>
      <c r="D218" s="10">
        <f>SUM(D219:D220)</f>
        <v>410</v>
      </c>
      <c r="E218" s="10">
        <f>SUM(E219:E220)</f>
        <v>410</v>
      </c>
      <c r="F218" s="10">
        <f>SUM(F219:F220)</f>
        <v>410</v>
      </c>
      <c r="G218" s="10">
        <f>SUM(G219:G220)</f>
        <v>410</v>
      </c>
    </row>
    <row r="219" spans="1:7" ht="12.75">
      <c r="A219" s="6">
        <v>632001</v>
      </c>
      <c r="B219" s="6" t="s">
        <v>195</v>
      </c>
      <c r="C219" s="11">
        <v>180</v>
      </c>
      <c r="D219" s="11">
        <v>180</v>
      </c>
      <c r="E219" s="11">
        <v>180</v>
      </c>
      <c r="F219" s="11">
        <v>180</v>
      </c>
      <c r="G219" s="11">
        <v>180</v>
      </c>
    </row>
    <row r="220" spans="1:7" ht="12.75">
      <c r="A220" s="6">
        <v>632002</v>
      </c>
      <c r="B220" s="6" t="s">
        <v>196</v>
      </c>
      <c r="C220" s="11">
        <v>230</v>
      </c>
      <c r="D220" s="11">
        <v>230</v>
      </c>
      <c r="E220" s="11">
        <v>230</v>
      </c>
      <c r="F220" s="11">
        <v>230</v>
      </c>
      <c r="G220" s="11">
        <v>230</v>
      </c>
    </row>
    <row r="221" spans="1:2" ht="12.75">
      <c r="A221" s="6"/>
      <c r="B221" s="6"/>
    </row>
    <row r="222" spans="1:7" ht="15.75">
      <c r="A222" s="9" t="s">
        <v>197</v>
      </c>
      <c r="B222" s="9" t="s">
        <v>198</v>
      </c>
      <c r="C222" s="10">
        <f>C223</f>
        <v>91529</v>
      </c>
      <c r="D222" s="10">
        <f>D223</f>
        <v>54347</v>
      </c>
      <c r="E222" s="10">
        <f>E223</f>
        <v>54347</v>
      </c>
      <c r="F222" s="10">
        <f>F223</f>
        <v>54347</v>
      </c>
      <c r="G222" s="10">
        <f>G223</f>
        <v>54347</v>
      </c>
    </row>
    <row r="223" spans="1:7" ht="12.75">
      <c r="A223" s="6">
        <v>642001</v>
      </c>
      <c r="B223" s="6" t="s">
        <v>199</v>
      </c>
      <c r="C223" s="11">
        <v>91529</v>
      </c>
      <c r="D223" s="11">
        <v>54347</v>
      </c>
      <c r="E223" s="11">
        <v>54347</v>
      </c>
      <c r="F223" s="11">
        <v>54347</v>
      </c>
      <c r="G223" s="11">
        <v>54347</v>
      </c>
    </row>
    <row r="224" spans="1:7" ht="12.75">
      <c r="A224" s="6"/>
      <c r="B224" s="6"/>
      <c r="C224" s="11"/>
      <c r="D224" s="11"/>
      <c r="E224" s="11"/>
      <c r="F224" s="11"/>
      <c r="G224" s="11"/>
    </row>
    <row r="225" spans="1:7" ht="15.75">
      <c r="A225" s="9" t="s">
        <v>200</v>
      </c>
      <c r="B225" s="9" t="s">
        <v>201</v>
      </c>
      <c r="C225" s="10">
        <f>SUM(C226:C228)</f>
        <v>129331</v>
      </c>
      <c r="D225" s="10">
        <f>SUM(D226:D228)</f>
        <v>126851</v>
      </c>
      <c r="E225" s="10">
        <f>SUM(E226:E228)</f>
        <v>130351</v>
      </c>
      <c r="F225" s="10">
        <f>SUM(F226:F228)</f>
        <v>130351</v>
      </c>
      <c r="G225" s="10">
        <f>SUM(G226:G228)</f>
        <v>130351</v>
      </c>
    </row>
    <row r="226" spans="1:7" ht="12.75">
      <c r="A226" s="6">
        <v>641001</v>
      </c>
      <c r="B226" s="6" t="s">
        <v>202</v>
      </c>
      <c r="C226" s="11">
        <v>36000</v>
      </c>
      <c r="D226" s="11">
        <v>36000</v>
      </c>
      <c r="E226" s="11">
        <v>39500</v>
      </c>
      <c r="F226" s="11">
        <v>39500</v>
      </c>
      <c r="G226" s="11">
        <v>39500</v>
      </c>
    </row>
    <row r="227" spans="1:7" ht="12.75">
      <c r="A227" s="6">
        <v>641001</v>
      </c>
      <c r="B227" s="6" t="s">
        <v>203</v>
      </c>
      <c r="C227" s="11">
        <v>93000</v>
      </c>
      <c r="D227" s="11">
        <v>90520</v>
      </c>
      <c r="E227" s="11">
        <v>90520</v>
      </c>
      <c r="F227" s="11">
        <v>90520</v>
      </c>
      <c r="G227" s="11">
        <v>90520</v>
      </c>
    </row>
    <row r="228" spans="1:7" ht="12.75">
      <c r="A228" s="6">
        <v>635006</v>
      </c>
      <c r="B228" s="6" t="s">
        <v>204</v>
      </c>
      <c r="C228" s="11">
        <v>331</v>
      </c>
      <c r="D228" s="11">
        <v>331</v>
      </c>
      <c r="E228" s="11">
        <v>331</v>
      </c>
      <c r="F228" s="11">
        <v>331</v>
      </c>
      <c r="G228" s="11">
        <v>331</v>
      </c>
    </row>
    <row r="229" spans="1:2" ht="12.75">
      <c r="A229" s="6"/>
      <c r="B229" s="6"/>
    </row>
    <row r="230" spans="1:7" ht="15.75">
      <c r="A230" s="9" t="s">
        <v>205</v>
      </c>
      <c r="B230" s="9" t="s">
        <v>206</v>
      </c>
      <c r="C230" s="10">
        <f>C231</f>
        <v>5000</v>
      </c>
      <c r="D230" s="10">
        <f>D231</f>
        <v>5000</v>
      </c>
      <c r="E230" s="10">
        <f>E231</f>
        <v>5000</v>
      </c>
      <c r="F230" s="10">
        <f>F231</f>
        <v>5000</v>
      </c>
      <c r="G230" s="10">
        <f>G231</f>
        <v>5000</v>
      </c>
    </row>
    <row r="231" spans="1:7" ht="12.75">
      <c r="A231" s="6">
        <v>641001</v>
      </c>
      <c r="B231" s="6" t="s">
        <v>207</v>
      </c>
      <c r="C231" s="11">
        <v>5000</v>
      </c>
      <c r="D231" s="11">
        <v>5000</v>
      </c>
      <c r="E231" s="11">
        <v>5000</v>
      </c>
      <c r="F231" s="11">
        <v>5000</v>
      </c>
      <c r="G231" s="11">
        <v>5000</v>
      </c>
    </row>
    <row r="232" spans="1:2" ht="12.75">
      <c r="A232" s="6"/>
      <c r="B232" s="6"/>
    </row>
    <row r="233" spans="1:7" ht="15.75">
      <c r="A233" s="9" t="s">
        <v>208</v>
      </c>
      <c r="B233" s="9" t="s">
        <v>209</v>
      </c>
      <c r="C233" s="10">
        <f>SUM(C234:C240)</f>
        <v>20749</v>
      </c>
      <c r="D233" s="10">
        <f>SUM(D234:D240)</f>
        <v>17228</v>
      </c>
      <c r="E233" s="10">
        <f>SUM(E234:E240)</f>
        <v>17228</v>
      </c>
      <c r="F233" s="10">
        <f>SUM(F234:F240)</f>
        <v>17228</v>
      </c>
      <c r="G233" s="10">
        <f>SUM(G234:G240)</f>
        <v>17228</v>
      </c>
    </row>
    <row r="234" spans="1:7" ht="12.75">
      <c r="A234" s="13" t="s">
        <v>210</v>
      </c>
      <c r="B234" s="6" t="s">
        <v>211</v>
      </c>
      <c r="C234" s="11">
        <v>2125</v>
      </c>
      <c r="D234" s="11">
        <v>2125</v>
      </c>
      <c r="E234" s="11">
        <v>2125</v>
      </c>
      <c r="F234" s="11">
        <v>2125</v>
      </c>
      <c r="G234" s="11">
        <v>2125</v>
      </c>
    </row>
    <row r="235" spans="1:7" ht="12.75">
      <c r="A235" s="13" t="s">
        <v>212</v>
      </c>
      <c r="B235" s="6" t="s">
        <v>213</v>
      </c>
      <c r="C235" s="11">
        <v>16400</v>
      </c>
      <c r="D235" s="11">
        <v>12879</v>
      </c>
      <c r="E235" s="11">
        <v>12879</v>
      </c>
      <c r="F235" s="11">
        <v>12879</v>
      </c>
      <c r="G235" s="11">
        <v>12879</v>
      </c>
    </row>
    <row r="236" spans="1:7" ht="12.75">
      <c r="A236" s="6">
        <v>642006</v>
      </c>
      <c r="B236" s="6" t="s">
        <v>214</v>
      </c>
      <c r="C236" s="11">
        <v>1009</v>
      </c>
      <c r="D236" s="11">
        <v>1009</v>
      </c>
      <c r="E236" s="11">
        <v>1009</v>
      </c>
      <c r="F236" s="11">
        <v>1009</v>
      </c>
      <c r="G236" s="11">
        <v>1009</v>
      </c>
    </row>
    <row r="237" spans="1:7" ht="12.75">
      <c r="A237" s="6"/>
      <c r="B237" s="6" t="s">
        <v>215</v>
      </c>
      <c r="C237" s="11">
        <v>266</v>
      </c>
      <c r="D237" s="11">
        <v>266</v>
      </c>
      <c r="E237" s="11">
        <v>266</v>
      </c>
      <c r="F237" s="11">
        <v>266</v>
      </c>
      <c r="G237" s="11">
        <v>266</v>
      </c>
    </row>
    <row r="238" spans="1:7" ht="12.75">
      <c r="A238" s="6"/>
      <c r="B238" s="6" t="s">
        <v>216</v>
      </c>
      <c r="C238" s="11">
        <v>344</v>
      </c>
      <c r="D238" s="11">
        <v>344</v>
      </c>
      <c r="E238" s="11">
        <v>344</v>
      </c>
      <c r="F238" s="11">
        <v>344</v>
      </c>
      <c r="G238" s="11">
        <v>344</v>
      </c>
    </row>
    <row r="239" spans="1:7" ht="12.75">
      <c r="A239" s="6"/>
      <c r="B239" s="6" t="s">
        <v>217</v>
      </c>
      <c r="C239" s="11">
        <v>405</v>
      </c>
      <c r="D239" s="11">
        <v>405</v>
      </c>
      <c r="E239" s="11">
        <v>405</v>
      </c>
      <c r="F239" s="11">
        <v>405</v>
      </c>
      <c r="G239" s="11">
        <v>405</v>
      </c>
    </row>
    <row r="240" spans="1:7" ht="12.75">
      <c r="A240" s="6"/>
      <c r="B240" s="6" t="s">
        <v>218</v>
      </c>
      <c r="C240" s="11">
        <v>200</v>
      </c>
      <c r="D240" s="11">
        <v>200</v>
      </c>
      <c r="E240" s="11">
        <v>200</v>
      </c>
      <c r="F240" s="11">
        <v>200</v>
      </c>
      <c r="G240" s="11">
        <v>200</v>
      </c>
    </row>
    <row r="241" spans="1:2" ht="12.75">
      <c r="A241" s="6"/>
      <c r="B241" s="6"/>
    </row>
    <row r="242" spans="1:7" ht="15.75">
      <c r="A242" s="29" t="s">
        <v>219</v>
      </c>
      <c r="B242" s="9" t="s">
        <v>220</v>
      </c>
      <c r="C242" s="10">
        <f>SUM(C243:C245)</f>
        <v>18556</v>
      </c>
      <c r="D242" s="10">
        <f>SUM(D243:D245)</f>
        <v>18556</v>
      </c>
      <c r="E242" s="10">
        <f>SUM(E243:E245)</f>
        <v>18556</v>
      </c>
      <c r="F242" s="10">
        <f>SUM(F243:F245)</f>
        <v>18556</v>
      </c>
      <c r="G242" s="10">
        <f>SUM(G243:G245)</f>
        <v>18556</v>
      </c>
    </row>
    <row r="243" spans="1:7" ht="12.75">
      <c r="A243" s="30">
        <v>610000</v>
      </c>
      <c r="B243" s="6" t="s">
        <v>221</v>
      </c>
      <c r="C243" s="11">
        <v>12426</v>
      </c>
      <c r="D243" s="11">
        <v>12426</v>
      </c>
      <c r="E243" s="11">
        <v>12426</v>
      </c>
      <c r="F243" s="11">
        <v>12426</v>
      </c>
      <c r="G243" s="11">
        <v>12426</v>
      </c>
    </row>
    <row r="244" spans="1:7" ht="12.75">
      <c r="A244" s="30">
        <v>620000</v>
      </c>
      <c r="B244" s="6" t="s">
        <v>87</v>
      </c>
      <c r="C244" s="11">
        <v>4470</v>
      </c>
      <c r="D244" s="11">
        <v>4470</v>
      </c>
      <c r="E244" s="11">
        <v>4470</v>
      </c>
      <c r="F244" s="11">
        <v>4470</v>
      </c>
      <c r="G244" s="11">
        <v>4470</v>
      </c>
    </row>
    <row r="245" spans="1:7" ht="12.75">
      <c r="A245" s="30">
        <v>633000</v>
      </c>
      <c r="B245" s="6" t="s">
        <v>179</v>
      </c>
      <c r="C245" s="11">
        <v>1660</v>
      </c>
      <c r="D245" s="11">
        <v>1660</v>
      </c>
      <c r="E245" s="11">
        <v>1660</v>
      </c>
      <c r="F245" s="11">
        <v>1660</v>
      </c>
      <c r="G245" s="11">
        <v>1660</v>
      </c>
    </row>
    <row r="247" spans="1:7" ht="15.75">
      <c r="A247" s="9" t="s">
        <v>222</v>
      </c>
      <c r="B247" s="9" t="s">
        <v>223</v>
      </c>
      <c r="C247" s="10">
        <f>SUM(C248:C252)</f>
        <v>515215</v>
      </c>
      <c r="D247" s="10">
        <f>SUM(D248:D252)</f>
        <v>449852</v>
      </c>
      <c r="E247" s="10">
        <f>SUM(E248:E252)</f>
        <v>449852</v>
      </c>
      <c r="F247" s="10">
        <f>SUM(F248:F252)</f>
        <v>449852</v>
      </c>
      <c r="G247" s="10">
        <f>SUM(G248:G252)</f>
        <v>449852</v>
      </c>
    </row>
    <row r="248" spans="1:7" ht="12.75">
      <c r="A248" s="6">
        <v>610000</v>
      </c>
      <c r="B248" s="6" t="s">
        <v>86</v>
      </c>
      <c r="C248" s="11">
        <v>271519</v>
      </c>
      <c r="D248" s="11">
        <v>236222</v>
      </c>
      <c r="E248" s="11">
        <v>236222</v>
      </c>
      <c r="F248" s="11">
        <v>236222</v>
      </c>
      <c r="G248" s="11">
        <v>236222</v>
      </c>
    </row>
    <row r="249" spans="1:7" ht="12.75">
      <c r="A249" s="6">
        <v>620000</v>
      </c>
      <c r="B249" s="6" t="s">
        <v>87</v>
      </c>
      <c r="C249" s="11">
        <v>94763</v>
      </c>
      <c r="D249" s="11">
        <v>82444</v>
      </c>
      <c r="E249" s="11">
        <v>82444</v>
      </c>
      <c r="F249" s="11">
        <v>82444</v>
      </c>
      <c r="G249" s="11">
        <v>82444</v>
      </c>
    </row>
    <row r="250" spans="1:7" ht="12.75">
      <c r="A250" s="6">
        <v>630000</v>
      </c>
      <c r="B250" s="6" t="s">
        <v>179</v>
      </c>
      <c r="C250" s="11">
        <v>136517</v>
      </c>
      <c r="D250" s="11">
        <v>118770</v>
      </c>
      <c r="E250" s="11">
        <v>118770</v>
      </c>
      <c r="F250" s="11">
        <v>118770</v>
      </c>
      <c r="G250" s="11">
        <v>118770</v>
      </c>
    </row>
    <row r="251" spans="1:7" ht="12.75">
      <c r="A251" s="6"/>
      <c r="B251" s="6" t="s">
        <v>224</v>
      </c>
      <c r="C251" s="11">
        <v>60</v>
      </c>
      <c r="D251" s="11">
        <v>60</v>
      </c>
      <c r="E251" s="11">
        <v>60</v>
      </c>
      <c r="F251" s="11">
        <v>60</v>
      </c>
      <c r="G251" s="11">
        <v>60</v>
      </c>
    </row>
    <row r="252" spans="1:7" ht="12.75">
      <c r="A252" s="6"/>
      <c r="B252" s="6" t="s">
        <v>225</v>
      </c>
      <c r="C252" s="11">
        <v>12356</v>
      </c>
      <c r="D252" s="11">
        <v>12356</v>
      </c>
      <c r="E252" s="11">
        <v>12356</v>
      </c>
      <c r="F252" s="11">
        <v>12356</v>
      </c>
      <c r="G252" s="11">
        <v>12356</v>
      </c>
    </row>
    <row r="253" spans="1:2" ht="12.75">
      <c r="A253" s="6"/>
      <c r="B253" s="6"/>
    </row>
    <row r="254" spans="1:7" ht="15.75">
      <c r="A254" s="9" t="s">
        <v>226</v>
      </c>
      <c r="B254" s="9" t="s">
        <v>227</v>
      </c>
      <c r="C254" s="10">
        <f>SUM(C255:C278)</f>
        <v>1252139</v>
      </c>
      <c r="D254" s="10">
        <f>SUM(D255:D278)</f>
        <v>1208958</v>
      </c>
      <c r="E254" s="10">
        <f>SUM(E255:E278)</f>
        <v>1208958</v>
      </c>
      <c r="F254" s="10">
        <f>SUM(F255:F278)</f>
        <v>1208958</v>
      </c>
      <c r="G254" s="10">
        <f>SUM(G255:G278)</f>
        <v>1279394</v>
      </c>
    </row>
    <row r="255" spans="1:7" ht="12.75">
      <c r="A255" s="6">
        <v>600000</v>
      </c>
      <c r="B255" s="6" t="s">
        <v>228</v>
      </c>
      <c r="C255" s="11">
        <v>490000</v>
      </c>
      <c r="D255" s="11">
        <v>490000</v>
      </c>
      <c r="E255" s="11">
        <v>490000</v>
      </c>
      <c r="F255" s="11">
        <v>490000</v>
      </c>
      <c r="G255" s="11">
        <v>490000</v>
      </c>
    </row>
    <row r="256" spans="1:7" ht="12.75">
      <c r="A256" s="6"/>
      <c r="B256" s="6" t="s">
        <v>229</v>
      </c>
      <c r="C256" s="11">
        <v>3268</v>
      </c>
      <c r="D256" s="11">
        <v>3268</v>
      </c>
      <c r="E256" s="11">
        <v>3268</v>
      </c>
      <c r="F256" s="11">
        <v>3268</v>
      </c>
      <c r="G256" s="11">
        <v>3268</v>
      </c>
    </row>
    <row r="257" spans="1:7" ht="12.75">
      <c r="A257" s="6"/>
      <c r="B257" s="6" t="s">
        <v>230</v>
      </c>
      <c r="C257" s="11">
        <v>17572</v>
      </c>
      <c r="D257" s="11">
        <v>15992</v>
      </c>
      <c r="E257" s="11">
        <v>15992</v>
      </c>
      <c r="F257" s="11">
        <v>15992</v>
      </c>
      <c r="G257" s="11">
        <v>15992</v>
      </c>
    </row>
    <row r="258" spans="1:7" ht="12.75">
      <c r="A258" s="6"/>
      <c r="B258" s="6" t="s">
        <v>231</v>
      </c>
      <c r="C258" s="11">
        <v>333</v>
      </c>
      <c r="D258" s="11">
        <v>333</v>
      </c>
      <c r="E258" s="11">
        <v>333</v>
      </c>
      <c r="F258" s="11">
        <v>333</v>
      </c>
      <c r="G258" s="11">
        <v>333</v>
      </c>
    </row>
    <row r="259" spans="1:7" ht="12.75">
      <c r="A259" s="6"/>
      <c r="B259" s="6" t="s">
        <v>232</v>
      </c>
      <c r="C259" s="11">
        <v>597</v>
      </c>
      <c r="D259" s="11">
        <v>597</v>
      </c>
      <c r="E259" s="11">
        <v>597</v>
      </c>
      <c r="F259" s="11">
        <v>597</v>
      </c>
      <c r="G259" s="11">
        <v>597</v>
      </c>
    </row>
    <row r="260" spans="1:7" ht="12.75">
      <c r="A260" s="6"/>
      <c r="B260" s="6" t="s">
        <v>233</v>
      </c>
      <c r="C260" s="11">
        <v>6053</v>
      </c>
      <c r="D260" s="11">
        <v>6053</v>
      </c>
      <c r="E260" s="11">
        <v>6053</v>
      </c>
      <c r="F260" s="11">
        <v>6053</v>
      </c>
      <c r="G260" s="11">
        <v>6053</v>
      </c>
    </row>
    <row r="261" spans="1:7" ht="12.75">
      <c r="A261" s="6"/>
      <c r="B261" s="6" t="s">
        <v>234</v>
      </c>
      <c r="C261" s="11">
        <v>10752</v>
      </c>
      <c r="D261" s="11">
        <v>10752</v>
      </c>
      <c r="E261" s="11">
        <v>10752</v>
      </c>
      <c r="F261" s="11">
        <v>10752</v>
      </c>
      <c r="G261" s="11">
        <v>10752</v>
      </c>
    </row>
    <row r="262" spans="1:7" ht="12.75">
      <c r="A262" s="6"/>
      <c r="B262" s="6" t="s">
        <v>235</v>
      </c>
      <c r="C262" s="11">
        <v>108242</v>
      </c>
      <c r="D262" s="11">
        <v>86990</v>
      </c>
      <c r="E262" s="11">
        <v>86990</v>
      </c>
      <c r="F262" s="11">
        <v>86990</v>
      </c>
      <c r="G262" s="11">
        <v>86990</v>
      </c>
    </row>
    <row r="263" spans="1:7" ht="12.75">
      <c r="A263" s="6"/>
      <c r="B263" s="6" t="s">
        <v>236</v>
      </c>
      <c r="C263" s="11">
        <v>1590</v>
      </c>
      <c r="D263" s="11">
        <v>1590</v>
      </c>
      <c r="E263" s="11">
        <v>1590</v>
      </c>
      <c r="F263" s="11">
        <v>1590</v>
      </c>
      <c r="G263" s="11">
        <v>1590</v>
      </c>
    </row>
    <row r="264" spans="1:7" ht="12.75">
      <c r="A264" s="6"/>
      <c r="B264" s="6" t="s">
        <v>237</v>
      </c>
      <c r="C264" s="11">
        <v>996</v>
      </c>
      <c r="D264" s="11">
        <v>996</v>
      </c>
      <c r="E264" s="11">
        <v>996</v>
      </c>
      <c r="F264" s="11">
        <v>996</v>
      </c>
      <c r="G264" s="11">
        <v>996</v>
      </c>
    </row>
    <row r="265" spans="1:7" ht="12.75">
      <c r="A265" s="6"/>
      <c r="B265" s="6" t="s">
        <v>238</v>
      </c>
      <c r="C265" s="11">
        <v>3519</v>
      </c>
      <c r="D265" s="11">
        <v>3519</v>
      </c>
      <c r="E265" s="11">
        <v>3519</v>
      </c>
      <c r="F265" s="11">
        <v>3519</v>
      </c>
      <c r="G265" s="11">
        <v>3519</v>
      </c>
    </row>
    <row r="266" spans="1:7" ht="12.75">
      <c r="A266" s="6"/>
      <c r="B266" s="6" t="s">
        <v>364</v>
      </c>
      <c r="C266" s="11"/>
      <c r="D266" s="11">
        <v>0</v>
      </c>
      <c r="E266" s="11">
        <v>0</v>
      </c>
      <c r="F266" s="11">
        <v>0</v>
      </c>
      <c r="G266" s="11">
        <v>52008</v>
      </c>
    </row>
    <row r="267" spans="1:7" ht="12.75">
      <c r="A267" s="6">
        <v>600000</v>
      </c>
      <c r="B267" s="6" t="s">
        <v>239</v>
      </c>
      <c r="C267" s="11">
        <v>484843</v>
      </c>
      <c r="D267" s="11">
        <v>484843</v>
      </c>
      <c r="E267" s="11">
        <v>484843</v>
      </c>
      <c r="F267" s="11">
        <v>484843</v>
      </c>
      <c r="G267" s="11">
        <v>484843</v>
      </c>
    </row>
    <row r="268" spans="1:7" ht="12.75">
      <c r="A268" s="6"/>
      <c r="B268" s="6" t="s">
        <v>229</v>
      </c>
      <c r="C268" s="11">
        <v>2000</v>
      </c>
      <c r="D268" s="11">
        <v>2000</v>
      </c>
      <c r="E268" s="11">
        <v>2000</v>
      </c>
      <c r="F268" s="11">
        <v>2000</v>
      </c>
      <c r="G268" s="11">
        <v>2000</v>
      </c>
    </row>
    <row r="269" spans="1:7" ht="12.75">
      <c r="A269" s="6"/>
      <c r="B269" s="6" t="s">
        <v>230</v>
      </c>
      <c r="C269" s="11">
        <v>21000</v>
      </c>
      <c r="D269" s="11">
        <v>21000</v>
      </c>
      <c r="E269" s="11">
        <v>21000</v>
      </c>
      <c r="F269" s="11">
        <v>21000</v>
      </c>
      <c r="G269" s="11">
        <v>21000</v>
      </c>
    </row>
    <row r="270" spans="1:7" ht="12.75">
      <c r="A270" s="6"/>
      <c r="B270" s="6" t="s">
        <v>232</v>
      </c>
      <c r="C270" s="11">
        <v>200</v>
      </c>
      <c r="D270" s="11">
        <v>200</v>
      </c>
      <c r="E270" s="11">
        <v>200</v>
      </c>
      <c r="F270" s="11">
        <v>200</v>
      </c>
      <c r="G270" s="11">
        <v>200</v>
      </c>
    </row>
    <row r="271" spans="1:7" ht="12.75">
      <c r="A271" s="6"/>
      <c r="B271" s="6" t="s">
        <v>57</v>
      </c>
      <c r="C271" s="11">
        <v>133</v>
      </c>
      <c r="D271" s="11">
        <v>133</v>
      </c>
      <c r="E271" s="11">
        <v>133</v>
      </c>
      <c r="F271" s="11">
        <v>133</v>
      </c>
      <c r="G271" s="11">
        <v>133</v>
      </c>
    </row>
    <row r="272" spans="1:7" ht="12.75">
      <c r="A272" s="6"/>
      <c r="B272" s="6" t="s">
        <v>234</v>
      </c>
      <c r="C272" s="11">
        <v>8420</v>
      </c>
      <c r="D272" s="11">
        <v>8420</v>
      </c>
      <c r="E272" s="11">
        <v>8420</v>
      </c>
      <c r="F272" s="11">
        <v>8420</v>
      </c>
      <c r="G272" s="11">
        <v>8420</v>
      </c>
    </row>
    <row r="273" spans="1:7" ht="12.75">
      <c r="A273" s="6"/>
      <c r="B273" s="6" t="s">
        <v>240</v>
      </c>
      <c r="C273" s="11">
        <v>83270</v>
      </c>
      <c r="D273" s="11">
        <v>61018</v>
      </c>
      <c r="E273" s="11">
        <v>61018</v>
      </c>
      <c r="F273" s="11">
        <v>61018</v>
      </c>
      <c r="G273" s="11">
        <v>61018</v>
      </c>
    </row>
    <row r="274" spans="1:7" ht="12.75">
      <c r="A274" s="6"/>
      <c r="B274" s="6" t="s">
        <v>236</v>
      </c>
      <c r="C274" s="11">
        <v>1240</v>
      </c>
      <c r="D274" s="11">
        <v>1240</v>
      </c>
      <c r="E274" s="11">
        <v>1240</v>
      </c>
      <c r="F274" s="11">
        <v>1240</v>
      </c>
      <c r="G274" s="11">
        <v>1240</v>
      </c>
    </row>
    <row r="275" spans="1:7" ht="12.75">
      <c r="A275" s="6"/>
      <c r="B275" s="6" t="s">
        <v>231</v>
      </c>
      <c r="C275" s="11">
        <v>333</v>
      </c>
      <c r="D275" s="11">
        <v>333</v>
      </c>
      <c r="E275" s="11">
        <v>333</v>
      </c>
      <c r="F275" s="11">
        <v>333</v>
      </c>
      <c r="G275" s="11">
        <v>333</v>
      </c>
    </row>
    <row r="276" spans="1:7" ht="12.75">
      <c r="A276" s="6"/>
      <c r="B276" s="6" t="s">
        <v>365</v>
      </c>
      <c r="C276" s="11"/>
      <c r="D276" s="11">
        <v>0</v>
      </c>
      <c r="E276" s="11">
        <v>0</v>
      </c>
      <c r="F276" s="11">
        <v>0</v>
      </c>
      <c r="G276" s="11">
        <v>18428</v>
      </c>
    </row>
    <row r="277" spans="1:7" ht="12.75">
      <c r="A277" s="6">
        <v>642004</v>
      </c>
      <c r="B277" s="6" t="s">
        <v>241</v>
      </c>
      <c r="C277" s="11">
        <v>7448</v>
      </c>
      <c r="D277" s="11">
        <v>9581</v>
      </c>
      <c r="E277" s="11">
        <v>9581</v>
      </c>
      <c r="F277" s="11">
        <v>9581</v>
      </c>
      <c r="G277" s="11">
        <v>9581</v>
      </c>
    </row>
    <row r="278" spans="1:7" ht="12.75">
      <c r="A278" s="6">
        <v>647011</v>
      </c>
      <c r="B278" s="6" t="s">
        <v>242</v>
      </c>
      <c r="C278" s="11">
        <v>330</v>
      </c>
      <c r="D278" s="11">
        <v>100</v>
      </c>
      <c r="E278" s="11">
        <v>100</v>
      </c>
      <c r="F278" s="11">
        <v>100</v>
      </c>
      <c r="G278" s="11">
        <v>100</v>
      </c>
    </row>
    <row r="279" spans="1:7" ht="12.75">
      <c r="A279" s="6"/>
      <c r="B279" s="6"/>
      <c r="C279" s="11"/>
      <c r="D279" s="11"/>
      <c r="E279" s="11"/>
      <c r="F279" s="11"/>
      <c r="G279" s="11"/>
    </row>
    <row r="280" spans="1:7" ht="15.75">
      <c r="A280" s="31" t="s">
        <v>243</v>
      </c>
      <c r="B280" s="21" t="s">
        <v>244</v>
      </c>
      <c r="C280" s="10">
        <f>SUM(C281:C282)</f>
        <v>571616</v>
      </c>
      <c r="D280" s="10">
        <f>SUM(D281:D282)</f>
        <v>550674</v>
      </c>
      <c r="E280" s="10">
        <f>SUM(E281:E282)</f>
        <v>550674</v>
      </c>
      <c r="F280" s="10">
        <f>SUM(F281:F282)</f>
        <v>550674</v>
      </c>
      <c r="G280" s="10">
        <f>SUM(G281:G282)</f>
        <v>550674</v>
      </c>
    </row>
    <row r="281" spans="1:7" ht="12.75">
      <c r="A281" s="6">
        <v>600000</v>
      </c>
      <c r="B281" s="6" t="s">
        <v>245</v>
      </c>
      <c r="C281" s="11">
        <v>360800</v>
      </c>
      <c r="D281" s="11">
        <v>360800</v>
      </c>
      <c r="E281" s="11">
        <v>360800</v>
      </c>
      <c r="F281" s="11">
        <v>360800</v>
      </c>
      <c r="G281" s="11">
        <v>360800</v>
      </c>
    </row>
    <row r="282" spans="1:7" ht="12.75">
      <c r="A282" s="6">
        <v>642005</v>
      </c>
      <c r="B282" s="6" t="s">
        <v>246</v>
      </c>
      <c r="C282" s="11">
        <v>210816</v>
      </c>
      <c r="D282" s="11">
        <v>189874</v>
      </c>
      <c r="E282" s="11">
        <v>189874</v>
      </c>
      <c r="F282" s="11">
        <v>189874</v>
      </c>
      <c r="G282" s="11">
        <v>189874</v>
      </c>
    </row>
    <row r="283" spans="1:2" ht="12.75">
      <c r="A283" s="6"/>
      <c r="B283" s="6"/>
    </row>
    <row r="284" spans="1:7" ht="15.75">
      <c r="A284" s="31" t="s">
        <v>247</v>
      </c>
      <c r="B284" s="21" t="s">
        <v>248</v>
      </c>
      <c r="C284" s="10">
        <f>SUM(C285:C287)</f>
        <v>213150</v>
      </c>
      <c r="D284" s="10">
        <f>SUM(D285:D287)</f>
        <v>213150</v>
      </c>
      <c r="E284" s="10">
        <f>SUM(E285:E287)</f>
        <v>213150</v>
      </c>
      <c r="F284" s="10">
        <f>SUM(F285:F287)</f>
        <v>213150</v>
      </c>
      <c r="G284" s="10">
        <f>SUM(G285:G287)</f>
        <v>213150</v>
      </c>
    </row>
    <row r="285" spans="1:7" ht="12.75">
      <c r="A285" s="6">
        <v>600000</v>
      </c>
      <c r="B285" s="6" t="s">
        <v>249</v>
      </c>
      <c r="C285" s="11">
        <v>209000</v>
      </c>
      <c r="D285" s="11">
        <v>209000</v>
      </c>
      <c r="E285" s="11">
        <v>209000</v>
      </c>
      <c r="F285" s="11">
        <v>209000</v>
      </c>
      <c r="G285" s="11">
        <v>209000</v>
      </c>
    </row>
    <row r="286" spans="1:7" ht="12.75">
      <c r="A286" s="6"/>
      <c r="B286" s="6" t="s">
        <v>250</v>
      </c>
      <c r="C286" s="11">
        <v>650</v>
      </c>
      <c r="D286" s="11">
        <v>650</v>
      </c>
      <c r="E286" s="11">
        <v>650</v>
      </c>
      <c r="F286" s="11">
        <v>650</v>
      </c>
      <c r="G286" s="11">
        <v>650</v>
      </c>
    </row>
    <row r="287" spans="1:7" ht="12.75">
      <c r="A287" s="6"/>
      <c r="B287" s="6" t="s">
        <v>234</v>
      </c>
      <c r="C287" s="11">
        <v>3500</v>
      </c>
      <c r="D287" s="11">
        <v>3500</v>
      </c>
      <c r="E287" s="11">
        <v>3500</v>
      </c>
      <c r="F287" s="11">
        <v>3500</v>
      </c>
      <c r="G287" s="11">
        <v>3500</v>
      </c>
    </row>
    <row r="288" spans="1:7" ht="12.75">
      <c r="A288" s="6"/>
      <c r="B288" s="6"/>
      <c r="C288" s="11"/>
      <c r="D288" s="11"/>
      <c r="E288" s="11"/>
      <c r="F288" s="11"/>
      <c r="G288" s="11"/>
    </row>
    <row r="289" spans="1:7" ht="15.75">
      <c r="A289" s="9" t="s">
        <v>251</v>
      </c>
      <c r="B289" s="9" t="s">
        <v>252</v>
      </c>
      <c r="C289" s="10" t="e">
        <f>C290+C294+#REF!+C300</f>
        <v>#REF!</v>
      </c>
      <c r="D289" s="10">
        <f>D290+D294+D297+D300</f>
        <v>86489</v>
      </c>
      <c r="E289" s="10">
        <f>E290+E294+E297+E300</f>
        <v>86489</v>
      </c>
      <c r="F289" s="10">
        <f>F290+F294+F297+F300</f>
        <v>86489</v>
      </c>
      <c r="G289" s="10">
        <f>G290+G294+G297+G300</f>
        <v>86489</v>
      </c>
    </row>
    <row r="290" spans="1:7" ht="12.75">
      <c r="A290" s="32" t="s">
        <v>253</v>
      </c>
      <c r="B290" s="33" t="s">
        <v>254</v>
      </c>
      <c r="C290" s="34">
        <f>SUM(C291:C293)</f>
        <v>73000</v>
      </c>
      <c r="D290" s="34">
        <f>SUM(D291:D293)</f>
        <v>73000</v>
      </c>
      <c r="E290" s="34">
        <f>SUM(E291:E293)</f>
        <v>73000</v>
      </c>
      <c r="F290" s="34">
        <f>SUM(F291:F293)</f>
        <v>73000</v>
      </c>
      <c r="G290" s="34">
        <f>SUM(G291:G293)</f>
        <v>73000</v>
      </c>
    </row>
    <row r="291" spans="1:7" ht="12.75">
      <c r="A291" s="13">
        <v>610000</v>
      </c>
      <c r="B291" s="6" t="s">
        <v>255</v>
      </c>
      <c r="C291" s="11">
        <v>48243</v>
      </c>
      <c r="D291" s="11">
        <v>48243</v>
      </c>
      <c r="E291" s="11">
        <v>48243</v>
      </c>
      <c r="F291" s="11">
        <v>48243</v>
      </c>
      <c r="G291" s="11">
        <v>48243</v>
      </c>
    </row>
    <row r="292" spans="1:7" ht="12.75">
      <c r="A292" s="13">
        <v>620000</v>
      </c>
      <c r="B292" s="6" t="s">
        <v>87</v>
      </c>
      <c r="C292" s="11">
        <v>16897</v>
      </c>
      <c r="D292" s="11">
        <v>16897</v>
      </c>
      <c r="E292" s="11">
        <v>16897</v>
      </c>
      <c r="F292" s="11">
        <v>16897</v>
      </c>
      <c r="G292" s="11">
        <v>16897</v>
      </c>
    </row>
    <row r="293" spans="1:7" ht="12.75">
      <c r="A293" s="13">
        <v>630000</v>
      </c>
      <c r="B293" s="6" t="s">
        <v>179</v>
      </c>
      <c r="C293" s="11">
        <v>7860</v>
      </c>
      <c r="D293" s="11">
        <v>7860</v>
      </c>
      <c r="E293" s="11">
        <v>7860</v>
      </c>
      <c r="F293" s="11">
        <v>7860</v>
      </c>
      <c r="G293" s="11">
        <v>7860</v>
      </c>
    </row>
    <row r="294" spans="1:7" ht="12.75">
      <c r="A294" s="35" t="s">
        <v>256</v>
      </c>
      <c r="B294" s="36" t="s">
        <v>257</v>
      </c>
      <c r="C294" s="34">
        <f>SUM(C295:C296)</f>
        <v>2988</v>
      </c>
      <c r="D294" s="34">
        <f>SUM(D295:D296)</f>
        <v>2988</v>
      </c>
      <c r="E294" s="34">
        <f>SUM(E295:E296)</f>
        <v>2988</v>
      </c>
      <c r="F294" s="34">
        <f>SUM(F295:F296)</f>
        <v>2988</v>
      </c>
      <c r="G294" s="34">
        <f>SUM(G295:G296)</f>
        <v>2988</v>
      </c>
    </row>
    <row r="295" spans="1:7" ht="12.75">
      <c r="A295" s="37">
        <v>637013</v>
      </c>
      <c r="B295" s="25" t="s">
        <v>258</v>
      </c>
      <c r="C295" s="11">
        <v>1328</v>
      </c>
      <c r="D295" s="11">
        <v>1328</v>
      </c>
      <c r="E295" s="11">
        <v>1328</v>
      </c>
      <c r="F295" s="11">
        <v>1328</v>
      </c>
      <c r="G295" s="11">
        <v>1328</v>
      </c>
    </row>
    <row r="296" spans="1:7" ht="12.75">
      <c r="A296" s="37">
        <v>642026</v>
      </c>
      <c r="B296" s="25" t="s">
        <v>259</v>
      </c>
      <c r="C296" s="11">
        <v>1660</v>
      </c>
      <c r="D296" s="11">
        <v>1660</v>
      </c>
      <c r="E296" s="11">
        <v>1660</v>
      </c>
      <c r="F296" s="11">
        <v>1660</v>
      </c>
      <c r="G296" s="11">
        <v>1660</v>
      </c>
    </row>
    <row r="297" spans="1:7" ht="12.75">
      <c r="A297" s="38" t="s">
        <v>260</v>
      </c>
      <c r="B297" s="36" t="s">
        <v>261</v>
      </c>
      <c r="C297" s="11"/>
      <c r="D297" s="34">
        <f>D298+D299</f>
        <v>2453</v>
      </c>
      <c r="E297" s="34">
        <f>E298+E299</f>
        <v>2453</v>
      </c>
      <c r="F297" s="34">
        <f>F298+F299</f>
        <v>2453</v>
      </c>
      <c r="G297" s="34">
        <f>G298+G299</f>
        <v>2453</v>
      </c>
    </row>
    <row r="298" spans="1:7" ht="12.75">
      <c r="A298" s="37">
        <v>642001</v>
      </c>
      <c r="B298" s="25" t="s">
        <v>262</v>
      </c>
      <c r="C298" s="11"/>
      <c r="D298" s="11">
        <v>2453</v>
      </c>
      <c r="E298" s="11">
        <v>2453</v>
      </c>
      <c r="F298" s="11">
        <v>2453</v>
      </c>
      <c r="G298" s="11">
        <v>2453</v>
      </c>
    </row>
    <row r="299" spans="1:7" ht="12.75">
      <c r="A299" s="37">
        <v>642007</v>
      </c>
      <c r="B299" s="25" t="s">
        <v>263</v>
      </c>
      <c r="C299" s="11"/>
      <c r="D299" s="11">
        <v>0</v>
      </c>
      <c r="E299" s="11">
        <v>0</v>
      </c>
      <c r="F299" s="11">
        <v>0</v>
      </c>
      <c r="G299" s="11">
        <v>0</v>
      </c>
    </row>
    <row r="300" spans="1:7" ht="12.75">
      <c r="A300" s="33" t="s">
        <v>264</v>
      </c>
      <c r="B300" s="33" t="s">
        <v>265</v>
      </c>
      <c r="C300" s="34">
        <f>SUM(C301:C305)</f>
        <v>8048</v>
      </c>
      <c r="D300" s="34">
        <f>SUM(D301:D305)</f>
        <v>8048</v>
      </c>
      <c r="E300" s="34">
        <f>SUM(E301:E305)</f>
        <v>8048</v>
      </c>
      <c r="F300" s="34">
        <f>SUM(F301:F305)</f>
        <v>8048</v>
      </c>
      <c r="G300" s="34">
        <f>SUM(G301:G305)</f>
        <v>8048</v>
      </c>
    </row>
    <row r="301" spans="1:7" ht="12.75">
      <c r="A301" s="6">
        <v>633009</v>
      </c>
      <c r="B301" s="6" t="s">
        <v>266</v>
      </c>
      <c r="C301" s="12">
        <v>166</v>
      </c>
      <c r="D301" s="12">
        <v>166</v>
      </c>
      <c r="E301" s="12">
        <v>166</v>
      </c>
      <c r="F301" s="12">
        <v>166</v>
      </c>
      <c r="G301" s="12">
        <v>166</v>
      </c>
    </row>
    <row r="302" spans="1:7" ht="12.75">
      <c r="A302" s="6">
        <v>637005</v>
      </c>
      <c r="B302" s="6" t="s">
        <v>267</v>
      </c>
      <c r="C302" s="11">
        <v>1100</v>
      </c>
      <c r="D302" s="11">
        <v>1100</v>
      </c>
      <c r="E302" s="11">
        <v>1100</v>
      </c>
      <c r="F302" s="11">
        <v>1100</v>
      </c>
      <c r="G302" s="11">
        <v>1100</v>
      </c>
    </row>
    <row r="303" spans="1:7" ht="12.75">
      <c r="A303" s="6">
        <v>637005</v>
      </c>
      <c r="B303" s="6" t="s">
        <v>268</v>
      </c>
      <c r="C303" s="11"/>
      <c r="D303" s="11">
        <v>0</v>
      </c>
      <c r="E303" s="11">
        <v>0</v>
      </c>
      <c r="F303" s="11">
        <v>0</v>
      </c>
      <c r="G303" s="11">
        <v>0</v>
      </c>
    </row>
    <row r="304" spans="1:7" ht="12.75">
      <c r="A304" s="6">
        <v>637014</v>
      </c>
      <c r="B304" s="6" t="s">
        <v>269</v>
      </c>
      <c r="C304" s="11">
        <v>6063</v>
      </c>
      <c r="D304" s="11">
        <v>6063</v>
      </c>
      <c r="E304" s="11">
        <v>6063</v>
      </c>
      <c r="F304" s="11">
        <v>6063</v>
      </c>
      <c r="G304" s="11">
        <v>6063</v>
      </c>
    </row>
    <row r="305" spans="1:7" ht="12.75">
      <c r="A305" s="6">
        <v>642026</v>
      </c>
      <c r="B305" s="6" t="s">
        <v>270</v>
      </c>
      <c r="C305" s="11">
        <v>719</v>
      </c>
      <c r="D305" s="11">
        <v>719</v>
      </c>
      <c r="E305" s="11">
        <v>719</v>
      </c>
      <c r="F305" s="11">
        <v>719</v>
      </c>
      <c r="G305" s="11">
        <v>719</v>
      </c>
    </row>
    <row r="307" spans="1:7" ht="15.75">
      <c r="A307" s="9"/>
      <c r="B307" s="9" t="s">
        <v>271</v>
      </c>
      <c r="C307" s="10" t="e">
        <f>C103+C153+C158+C165+C170+C174+C181+C183+C185+C189+C196+C199+C205+C212+C218+C222+C225+C230+C233+C242+C247+C254+C280+C284+C289</f>
        <v>#REF!</v>
      </c>
      <c r="D307" s="10">
        <f>D103+D153+D158+D165+D170+D174+D181+D183+D185+D189+D196+D199+D205+D212+D218+D222+D225+D230+D233+D242+D247+D254+D280+D284+D289</f>
        <v>4534106</v>
      </c>
      <c r="E307" s="10">
        <f>E103+E153+E158+E165+E170+E174+E181+E183+E185+E189+E196+E199+E205+E212+E218+E222+E225+E230+E233+E242+E247+E254+E280+E284+E289</f>
        <v>4537606</v>
      </c>
      <c r="F307" s="10">
        <f>F103+F153+F158+F165+F170+F174+F181+F183+F185+F189+F196+F199+F205+F212+F218+F222+F225+F230+F233+F242+F247+F254+F280+F284+F289</f>
        <v>4617606</v>
      </c>
      <c r="G307" s="10">
        <f>G103+G153+G158+G165+G170+G174+G181+G183+G185+G189+G196+G199+G205+G212+G218+G222+G225+G230+G233+G242+G247+G254+G280+G284+G289</f>
        <v>4688042</v>
      </c>
    </row>
    <row r="308" spans="1:7" ht="15.75">
      <c r="A308" s="9"/>
      <c r="B308" s="9"/>
      <c r="C308" s="10"/>
      <c r="D308" s="10"/>
      <c r="E308" s="10"/>
      <c r="F308" s="10"/>
      <c r="G308" s="10"/>
    </row>
    <row r="309" spans="1:2" ht="18">
      <c r="A309" s="5" t="s">
        <v>272</v>
      </c>
      <c r="B309" s="9"/>
    </row>
    <row r="310" spans="1:7" ht="12.75">
      <c r="A310" s="33"/>
      <c r="B310" s="33"/>
      <c r="C310" s="39"/>
      <c r="D310" s="39"/>
      <c r="E310" s="39"/>
      <c r="F310" s="39"/>
      <c r="G310" s="39"/>
    </row>
    <row r="311" spans="1:7" ht="15.75">
      <c r="A311" s="21" t="s">
        <v>84</v>
      </c>
      <c r="B311" s="9" t="s">
        <v>273</v>
      </c>
      <c r="C311" s="10">
        <f>SUM(C312:C312)</f>
        <v>16597</v>
      </c>
      <c r="D311" s="10">
        <f>SUM(D312:D312)</f>
        <v>16597</v>
      </c>
      <c r="E311" s="10">
        <f>SUM(E312:E312)</f>
        <v>16597</v>
      </c>
      <c r="F311" s="10">
        <f>SUM(F312:F312)</f>
        <v>16597</v>
      </c>
      <c r="G311" s="10">
        <f>SUM(G312:G312)</f>
        <v>16597</v>
      </c>
    </row>
    <row r="312" spans="1:7" ht="12.75">
      <c r="A312" s="6">
        <v>711001</v>
      </c>
      <c r="B312" s="6" t="s">
        <v>274</v>
      </c>
      <c r="C312" s="11">
        <v>16597</v>
      </c>
      <c r="D312" s="11">
        <v>16597</v>
      </c>
      <c r="E312" s="11">
        <v>16597</v>
      </c>
      <c r="F312" s="11">
        <v>16597</v>
      </c>
      <c r="G312" s="11">
        <v>16597</v>
      </c>
    </row>
    <row r="313" spans="1:7" ht="12.75">
      <c r="A313" s="6"/>
      <c r="B313" s="6"/>
      <c r="C313" s="11"/>
      <c r="D313" s="11"/>
      <c r="E313" s="11"/>
      <c r="F313" s="11"/>
      <c r="G313" s="11"/>
    </row>
    <row r="314" spans="1:7" ht="15.75">
      <c r="A314" s="27" t="s">
        <v>157</v>
      </c>
      <c r="B314" s="9" t="s">
        <v>158</v>
      </c>
      <c r="C314" s="10">
        <v>96782</v>
      </c>
      <c r="D314" s="10">
        <f>D315</f>
        <v>0</v>
      </c>
      <c r="E314" s="10">
        <f>E315</f>
        <v>0</v>
      </c>
      <c r="F314" s="10">
        <f>F315</f>
        <v>0</v>
      </c>
      <c r="G314" s="10">
        <f>G315</f>
        <v>0</v>
      </c>
    </row>
    <row r="315" spans="1:7" ht="12.75">
      <c r="A315" s="6">
        <v>713005</v>
      </c>
      <c r="B315" s="6" t="s">
        <v>275</v>
      </c>
      <c r="C315" s="11"/>
      <c r="D315" s="11">
        <v>0</v>
      </c>
      <c r="E315" s="11">
        <v>0</v>
      </c>
      <c r="F315" s="11">
        <v>0</v>
      </c>
      <c r="G315" s="11">
        <v>0</v>
      </c>
    </row>
    <row r="316" spans="1:7" ht="12.75">
      <c r="A316" s="6"/>
      <c r="B316" s="6"/>
      <c r="C316" s="11"/>
      <c r="D316" s="11"/>
      <c r="E316" s="11"/>
      <c r="F316" s="11"/>
      <c r="G316" s="11"/>
    </row>
    <row r="317" spans="1:7" ht="15.75">
      <c r="A317" s="9" t="s">
        <v>161</v>
      </c>
      <c r="B317" s="9" t="s">
        <v>162</v>
      </c>
      <c r="C317" s="18">
        <f>C318</f>
        <v>50000</v>
      </c>
      <c r="D317" s="18">
        <f>D318</f>
        <v>25000</v>
      </c>
      <c r="E317" s="18">
        <f>E318</f>
        <v>25000</v>
      </c>
      <c r="F317" s="18">
        <f>F318</f>
        <v>25000</v>
      </c>
      <c r="G317" s="18">
        <f>G318</f>
        <v>25000</v>
      </c>
    </row>
    <row r="318" spans="1:7" ht="12.75">
      <c r="A318" s="6">
        <v>721001</v>
      </c>
      <c r="B318" s="6" t="s">
        <v>276</v>
      </c>
      <c r="C318" s="11">
        <v>50000</v>
      </c>
      <c r="D318" s="11">
        <v>25000</v>
      </c>
      <c r="E318" s="11">
        <v>25000</v>
      </c>
      <c r="F318" s="11">
        <v>25000</v>
      </c>
      <c r="G318" s="11">
        <v>25000</v>
      </c>
    </row>
    <row r="319" spans="1:2" ht="15.75">
      <c r="A319" s="40"/>
      <c r="B319" s="6"/>
    </row>
    <row r="320" spans="1:7" ht="15.75">
      <c r="A320" s="41" t="s">
        <v>277</v>
      </c>
      <c r="B320" s="9" t="s">
        <v>278</v>
      </c>
      <c r="C320" s="10">
        <f>SUM(C321:C323)</f>
        <v>340321</v>
      </c>
      <c r="D320" s="10">
        <f>SUM(D321:D323)</f>
        <v>330321</v>
      </c>
      <c r="E320" s="10">
        <f>SUM(E321:E323)</f>
        <v>330321</v>
      </c>
      <c r="F320" s="10">
        <f>SUM(F321:F323)</f>
        <v>330321</v>
      </c>
      <c r="G320" s="10">
        <f>SUM(G321:G323)</f>
        <v>330321</v>
      </c>
    </row>
    <row r="321" spans="1:7" ht="12.75">
      <c r="A321" s="24" t="s">
        <v>279</v>
      </c>
      <c r="B321" s="6" t="s">
        <v>280</v>
      </c>
      <c r="C321" s="12">
        <v>315821</v>
      </c>
      <c r="D321" s="12">
        <v>315821</v>
      </c>
      <c r="E321" s="12">
        <v>315821</v>
      </c>
      <c r="F321" s="12">
        <v>315821</v>
      </c>
      <c r="G321" s="12">
        <v>315821</v>
      </c>
    </row>
    <row r="322" spans="1:7" ht="12.75">
      <c r="A322" s="24" t="s">
        <v>281</v>
      </c>
      <c r="B322" s="6" t="s">
        <v>282</v>
      </c>
      <c r="C322" s="12">
        <v>4500</v>
      </c>
      <c r="D322" s="12">
        <v>4500</v>
      </c>
      <c r="E322" s="12">
        <v>4500</v>
      </c>
      <c r="F322" s="12">
        <v>4500</v>
      </c>
      <c r="G322" s="12">
        <v>4500</v>
      </c>
    </row>
    <row r="323" spans="1:7" ht="12.75">
      <c r="A323" s="6">
        <v>721001</v>
      </c>
      <c r="B323" s="6" t="s">
        <v>283</v>
      </c>
      <c r="C323" s="11">
        <v>20000</v>
      </c>
      <c r="D323" s="11">
        <v>10000</v>
      </c>
      <c r="E323" s="11">
        <v>10000</v>
      </c>
      <c r="F323" s="11">
        <v>10000</v>
      </c>
      <c r="G323" s="11">
        <v>10000</v>
      </c>
    </row>
    <row r="324" spans="1:7" ht="12.75">
      <c r="A324" s="6"/>
      <c r="B324" s="6"/>
      <c r="C324" s="11"/>
      <c r="D324" s="11"/>
      <c r="E324" s="11"/>
      <c r="F324" s="11"/>
      <c r="G324" s="11"/>
    </row>
    <row r="325" spans="1:7" ht="12.75">
      <c r="A325" s="6"/>
      <c r="B325" s="6"/>
      <c r="C325" s="11"/>
      <c r="D325" s="11"/>
      <c r="E325" s="11"/>
      <c r="F325" s="11"/>
      <c r="G325" s="11"/>
    </row>
    <row r="326" spans="1:7" ht="12.75">
      <c r="A326" s="6"/>
      <c r="B326" s="6"/>
      <c r="C326" s="11"/>
      <c r="D326" s="11"/>
      <c r="E326" s="11"/>
      <c r="F326" s="11"/>
      <c r="G326" s="11"/>
    </row>
    <row r="328" spans="1:7" ht="15.75">
      <c r="A328" s="21" t="s">
        <v>181</v>
      </c>
      <c r="B328" s="9" t="s">
        <v>182</v>
      </c>
      <c r="C328" s="10">
        <f>SUM(C330:C354)</f>
        <v>2350274</v>
      </c>
      <c r="D328" s="10">
        <f>SUM(D329:D354)</f>
        <v>2353636</v>
      </c>
      <c r="E328" s="10">
        <f>SUM(E329:E354)</f>
        <v>2353636</v>
      </c>
      <c r="F328" s="10">
        <f>SUM(F329:F354)</f>
        <v>2353636</v>
      </c>
      <c r="G328" s="10">
        <f>SUM(G329:G354)</f>
        <v>2353636</v>
      </c>
    </row>
    <row r="329" spans="1:7" ht="12.75">
      <c r="A329" s="25">
        <v>721001</v>
      </c>
      <c r="B329" s="6" t="s">
        <v>284</v>
      </c>
      <c r="C329" s="12">
        <v>10000</v>
      </c>
      <c r="D329" s="12">
        <v>10000</v>
      </c>
      <c r="E329" s="12">
        <v>10000</v>
      </c>
      <c r="F329" s="12">
        <v>10000</v>
      </c>
      <c r="G329" s="12">
        <v>10000</v>
      </c>
    </row>
    <row r="330" spans="1:7" ht="12.75">
      <c r="A330" s="37" t="s">
        <v>285</v>
      </c>
      <c r="B330" s="25" t="s">
        <v>286</v>
      </c>
      <c r="C330" s="11">
        <v>8298</v>
      </c>
      <c r="D330" s="11">
        <v>1660</v>
      </c>
      <c r="E330" s="11">
        <v>1660</v>
      </c>
      <c r="F330" s="11">
        <v>1660</v>
      </c>
      <c r="G330" s="11">
        <v>1660</v>
      </c>
    </row>
    <row r="331" spans="1:7" ht="12.75">
      <c r="A331" s="37"/>
      <c r="B331" s="25" t="s">
        <v>287</v>
      </c>
      <c r="C331" s="11">
        <v>76346</v>
      </c>
      <c r="D331" s="11">
        <v>76346</v>
      </c>
      <c r="E331" s="11">
        <v>76346</v>
      </c>
      <c r="F331" s="11">
        <v>76346</v>
      </c>
      <c r="G331" s="11">
        <v>76346</v>
      </c>
    </row>
    <row r="332" spans="1:7" ht="12.75">
      <c r="A332" s="37"/>
      <c r="B332" s="25" t="s">
        <v>288</v>
      </c>
      <c r="C332" s="11"/>
      <c r="D332" s="11">
        <v>0</v>
      </c>
      <c r="E332" s="11">
        <v>0</v>
      </c>
      <c r="F332" s="11">
        <v>0</v>
      </c>
      <c r="G332" s="11">
        <v>0</v>
      </c>
    </row>
    <row r="333" spans="1:7" ht="12.75">
      <c r="A333" s="37"/>
      <c r="B333" s="25" t="s">
        <v>289</v>
      </c>
      <c r="C333" s="11"/>
      <c r="D333" s="11">
        <v>0</v>
      </c>
      <c r="E333" s="11">
        <v>0</v>
      </c>
      <c r="F333" s="11">
        <v>0</v>
      </c>
      <c r="G333" s="11">
        <v>0</v>
      </c>
    </row>
    <row r="334" spans="1:7" ht="12.75">
      <c r="A334" s="37"/>
      <c r="B334" s="25" t="s">
        <v>290</v>
      </c>
      <c r="C334" s="11"/>
      <c r="D334" s="11">
        <v>0</v>
      </c>
      <c r="E334" s="11">
        <v>0</v>
      </c>
      <c r="F334" s="11">
        <v>0</v>
      </c>
      <c r="G334" s="11">
        <v>0</v>
      </c>
    </row>
    <row r="335" spans="1:7" ht="12.75">
      <c r="A335" s="37"/>
      <c r="B335" s="25" t="s">
        <v>291</v>
      </c>
      <c r="C335" s="11"/>
      <c r="D335" s="11">
        <v>0</v>
      </c>
      <c r="E335" s="11">
        <v>0</v>
      </c>
      <c r="F335" s="11">
        <v>0</v>
      </c>
      <c r="G335" s="11">
        <v>0</v>
      </c>
    </row>
    <row r="336" spans="1:7" ht="12.75">
      <c r="A336" s="37"/>
      <c r="B336" s="25" t="s">
        <v>292</v>
      </c>
      <c r="C336" s="11"/>
      <c r="D336" s="11">
        <v>0</v>
      </c>
      <c r="E336" s="11">
        <v>0</v>
      </c>
      <c r="F336" s="11">
        <v>0</v>
      </c>
      <c r="G336" s="11">
        <v>0</v>
      </c>
    </row>
    <row r="337" spans="1:7" ht="12.75">
      <c r="A337" s="13" t="s">
        <v>293</v>
      </c>
      <c r="B337" s="6" t="s">
        <v>294</v>
      </c>
      <c r="C337" s="11">
        <v>4961</v>
      </c>
      <c r="D337" s="11">
        <v>4961</v>
      </c>
      <c r="E337" s="11">
        <v>4961</v>
      </c>
      <c r="F337" s="11">
        <v>4961</v>
      </c>
      <c r="G337" s="11">
        <v>4961</v>
      </c>
    </row>
    <row r="338" spans="1:7" ht="12.75">
      <c r="A338" s="13"/>
      <c r="B338" s="6" t="s">
        <v>295</v>
      </c>
      <c r="C338" s="11">
        <v>20811</v>
      </c>
      <c r="D338" s="11">
        <v>20811</v>
      </c>
      <c r="E338" s="11">
        <v>20811</v>
      </c>
      <c r="F338" s="11">
        <v>20811</v>
      </c>
      <c r="G338" s="11">
        <v>20811</v>
      </c>
    </row>
    <row r="339" spans="1:7" ht="12.75">
      <c r="A339" s="6"/>
      <c r="B339" s="6" t="s">
        <v>296</v>
      </c>
      <c r="C339" s="11">
        <v>172609</v>
      </c>
      <c r="D339" s="11">
        <v>172609</v>
      </c>
      <c r="E339" s="11">
        <v>172609</v>
      </c>
      <c r="F339" s="11">
        <v>172609</v>
      </c>
      <c r="G339" s="11">
        <v>172609</v>
      </c>
    </row>
    <row r="340" spans="1:7" ht="12.75">
      <c r="A340" s="6"/>
      <c r="B340" s="6" t="s">
        <v>297</v>
      </c>
      <c r="C340" s="11">
        <v>9021</v>
      </c>
      <c r="D340" s="11">
        <v>9021</v>
      </c>
      <c r="E340" s="11">
        <v>9021</v>
      </c>
      <c r="F340" s="11">
        <v>9021</v>
      </c>
      <c r="G340" s="11">
        <v>9021</v>
      </c>
    </row>
    <row r="341" spans="1:7" ht="12.75">
      <c r="A341" s="6"/>
      <c r="B341" s="6" t="s">
        <v>298</v>
      </c>
      <c r="C341" s="11">
        <v>38411</v>
      </c>
      <c r="D341" s="11">
        <v>38411</v>
      </c>
      <c r="E341" s="11">
        <v>38411</v>
      </c>
      <c r="F341" s="11">
        <v>38411</v>
      </c>
      <c r="G341" s="11">
        <v>38411</v>
      </c>
    </row>
    <row r="342" spans="1:7" ht="12.75">
      <c r="A342" s="6"/>
      <c r="B342" s="6" t="s">
        <v>299</v>
      </c>
      <c r="C342" s="11">
        <v>32930</v>
      </c>
      <c r="D342" s="11">
        <v>32930</v>
      </c>
      <c r="E342" s="11">
        <v>32930</v>
      </c>
      <c r="F342" s="11">
        <v>32930</v>
      </c>
      <c r="G342" s="11">
        <v>32930</v>
      </c>
    </row>
    <row r="343" spans="1:7" ht="12.75">
      <c r="A343" s="6"/>
      <c r="B343" s="6" t="s">
        <v>300</v>
      </c>
      <c r="C343" s="11">
        <v>5468</v>
      </c>
      <c r="D343" s="11">
        <v>5468</v>
      </c>
      <c r="E343" s="11">
        <v>5468</v>
      </c>
      <c r="F343" s="11">
        <v>5468</v>
      </c>
      <c r="G343" s="11">
        <v>5468</v>
      </c>
    </row>
    <row r="344" spans="1:7" ht="12.75">
      <c r="A344" s="6"/>
      <c r="B344" s="6" t="s">
        <v>301</v>
      </c>
      <c r="C344" s="11">
        <v>35016</v>
      </c>
      <c r="D344" s="11">
        <v>35016</v>
      </c>
      <c r="E344" s="11">
        <v>35016</v>
      </c>
      <c r="F344" s="11">
        <v>35016</v>
      </c>
      <c r="G344" s="11">
        <v>35016</v>
      </c>
    </row>
    <row r="345" spans="1:7" ht="12.75">
      <c r="A345" s="6"/>
      <c r="B345" s="6" t="s">
        <v>302</v>
      </c>
      <c r="C345" s="11">
        <v>8809</v>
      </c>
      <c r="D345" s="11">
        <v>8809</v>
      </c>
      <c r="E345" s="11">
        <v>8809</v>
      </c>
      <c r="F345" s="11">
        <v>8809</v>
      </c>
      <c r="G345" s="11">
        <v>8809</v>
      </c>
    </row>
    <row r="346" spans="1:7" ht="12.75">
      <c r="A346" s="6"/>
      <c r="B346" s="6" t="s">
        <v>303</v>
      </c>
      <c r="C346" s="11">
        <v>32339</v>
      </c>
      <c r="D346" s="11">
        <v>32339</v>
      </c>
      <c r="E346" s="11">
        <v>32339</v>
      </c>
      <c r="F346" s="11">
        <v>32339</v>
      </c>
      <c r="G346" s="11">
        <v>32339</v>
      </c>
    </row>
    <row r="347" spans="1:7" ht="12.75">
      <c r="A347" s="6"/>
      <c r="B347" s="6" t="s">
        <v>304</v>
      </c>
      <c r="C347" s="11">
        <v>7293</v>
      </c>
      <c r="D347" s="11">
        <v>7293</v>
      </c>
      <c r="E347" s="11">
        <v>7293</v>
      </c>
      <c r="F347" s="11">
        <v>7293</v>
      </c>
      <c r="G347" s="11">
        <v>7293</v>
      </c>
    </row>
    <row r="348" spans="1:7" ht="12.75">
      <c r="A348" s="6"/>
      <c r="B348" s="6" t="s">
        <v>305</v>
      </c>
      <c r="C348" s="11"/>
      <c r="D348" s="11">
        <v>0</v>
      </c>
      <c r="E348" s="11">
        <v>0</v>
      </c>
      <c r="F348" s="11">
        <v>0</v>
      </c>
      <c r="G348" s="11">
        <v>0</v>
      </c>
    </row>
    <row r="349" spans="1:7" ht="12.75">
      <c r="A349" s="6"/>
      <c r="B349" s="6" t="s">
        <v>306</v>
      </c>
      <c r="C349" s="11">
        <v>46797</v>
      </c>
      <c r="D349" s="11">
        <v>46797</v>
      </c>
      <c r="E349" s="11">
        <v>46797</v>
      </c>
      <c r="F349" s="11">
        <v>46797</v>
      </c>
      <c r="G349" s="11">
        <v>46797</v>
      </c>
    </row>
    <row r="350" spans="1:7" ht="12.75">
      <c r="A350" s="6"/>
      <c r="B350" s="6" t="s">
        <v>307</v>
      </c>
      <c r="C350" s="11">
        <v>133000</v>
      </c>
      <c r="D350" s="11">
        <v>133000</v>
      </c>
      <c r="E350" s="11">
        <v>133000</v>
      </c>
      <c r="F350" s="11">
        <v>133000</v>
      </c>
      <c r="G350" s="11">
        <v>133000</v>
      </c>
    </row>
    <row r="351" spans="1:7" ht="12.75">
      <c r="A351" s="6"/>
      <c r="B351" s="6" t="s">
        <v>308</v>
      </c>
      <c r="C351" s="11">
        <v>23000</v>
      </c>
      <c r="D351" s="11">
        <v>23000</v>
      </c>
      <c r="E351" s="11">
        <v>23000</v>
      </c>
      <c r="F351" s="11">
        <v>23000</v>
      </c>
      <c r="G351" s="11">
        <v>23000</v>
      </c>
    </row>
    <row r="352" spans="1:7" ht="12.75">
      <c r="A352" s="6"/>
      <c r="B352" s="6" t="s">
        <v>309</v>
      </c>
      <c r="C352" s="11">
        <v>120000</v>
      </c>
      <c r="D352" s="11">
        <v>120000</v>
      </c>
      <c r="E352" s="11">
        <v>120000</v>
      </c>
      <c r="F352" s="11">
        <v>120000</v>
      </c>
      <c r="G352" s="11">
        <v>120000</v>
      </c>
    </row>
    <row r="353" spans="1:7" ht="12.75">
      <c r="A353" s="6"/>
      <c r="B353" s="6" t="s">
        <v>310</v>
      </c>
      <c r="C353" s="11">
        <v>1255640</v>
      </c>
      <c r="D353" s="11">
        <v>1255640</v>
      </c>
      <c r="E353" s="11">
        <v>1255640</v>
      </c>
      <c r="F353" s="11">
        <v>1255640</v>
      </c>
      <c r="G353" s="11">
        <v>1255640</v>
      </c>
    </row>
    <row r="354" spans="1:7" ht="12.75">
      <c r="A354" s="6"/>
      <c r="B354" s="6" t="s">
        <v>311</v>
      </c>
      <c r="C354" s="11">
        <v>319525</v>
      </c>
      <c r="D354" s="11">
        <v>319525</v>
      </c>
      <c r="E354" s="11">
        <v>319525</v>
      </c>
      <c r="F354" s="11">
        <v>319525</v>
      </c>
      <c r="G354" s="11">
        <v>319525</v>
      </c>
    </row>
    <row r="355" spans="1:7" ht="15.75">
      <c r="A355" s="9"/>
      <c r="B355" s="6"/>
      <c r="C355" s="11"/>
      <c r="D355" s="11"/>
      <c r="E355" s="11"/>
      <c r="F355" s="11"/>
      <c r="G355" s="11"/>
    </row>
    <row r="356" spans="1:7" ht="15.75">
      <c r="A356" s="42" t="s">
        <v>222</v>
      </c>
      <c r="B356" s="9" t="s">
        <v>312</v>
      </c>
      <c r="C356" s="10">
        <f>SUM(C357:C359)</f>
        <v>454684</v>
      </c>
      <c r="D356" s="10">
        <f>SUM(D357:D359)</f>
        <v>454684</v>
      </c>
      <c r="E356" s="10">
        <f>SUM(E357:E359)</f>
        <v>454684</v>
      </c>
      <c r="F356" s="10">
        <f>SUM(F357:F359)</f>
        <v>454684</v>
      </c>
      <c r="G356" s="10">
        <f>SUM(G357:G359)</f>
        <v>454684</v>
      </c>
    </row>
    <row r="357" spans="1:7" ht="12.75">
      <c r="A357" s="13" t="s">
        <v>293</v>
      </c>
      <c r="B357" s="6" t="s">
        <v>313</v>
      </c>
      <c r="C357" s="11">
        <v>76000</v>
      </c>
      <c r="D357" s="11">
        <v>76000</v>
      </c>
      <c r="E357" s="11">
        <v>76000</v>
      </c>
      <c r="F357" s="11">
        <v>76000</v>
      </c>
      <c r="G357" s="11">
        <v>76000</v>
      </c>
    </row>
    <row r="358" spans="1:7" ht="12.75">
      <c r="A358" s="13"/>
      <c r="B358" s="6" t="s">
        <v>314</v>
      </c>
      <c r="C358" s="11"/>
      <c r="D358" s="11">
        <v>0</v>
      </c>
      <c r="E358" s="11">
        <v>0</v>
      </c>
      <c r="F358" s="11">
        <v>0</v>
      </c>
      <c r="G358" s="11">
        <v>0</v>
      </c>
    </row>
    <row r="359" spans="1:7" ht="12.75">
      <c r="A359" s="6"/>
      <c r="B359" s="6" t="s">
        <v>315</v>
      </c>
      <c r="C359" s="11">
        <v>378684</v>
      </c>
      <c r="D359" s="11">
        <v>378684</v>
      </c>
      <c r="E359" s="11">
        <v>378684</v>
      </c>
      <c r="F359" s="11">
        <v>378684</v>
      </c>
      <c r="G359" s="11">
        <v>378684</v>
      </c>
    </row>
    <row r="360" spans="1:2" ht="15.75">
      <c r="A360" s="21"/>
      <c r="B360" s="6"/>
    </row>
    <row r="361" spans="1:7" ht="15.75">
      <c r="A361" s="42" t="s">
        <v>226</v>
      </c>
      <c r="B361" s="21" t="s">
        <v>227</v>
      </c>
      <c r="C361" s="10">
        <f>SUM(C362:C365)</f>
        <v>1695843</v>
      </c>
      <c r="D361" s="10">
        <f>SUM(D362:D365)</f>
        <v>1695843</v>
      </c>
      <c r="E361" s="10">
        <f>SUM(E362:E365)</f>
        <v>1695843</v>
      </c>
      <c r="F361" s="10">
        <f>SUM(F362:F365)</f>
        <v>1695843</v>
      </c>
      <c r="G361" s="10">
        <f>SUM(G362:G365)</f>
        <v>1695843</v>
      </c>
    </row>
    <row r="362" spans="1:7" ht="12.75">
      <c r="A362" s="13" t="s">
        <v>293</v>
      </c>
      <c r="B362" s="25" t="s">
        <v>74</v>
      </c>
      <c r="C362" s="11">
        <v>1009777</v>
      </c>
      <c r="D362" s="11">
        <v>1009777</v>
      </c>
      <c r="E362" s="11">
        <v>1009777</v>
      </c>
      <c r="F362" s="11">
        <v>1009777</v>
      </c>
      <c r="G362" s="11">
        <v>1009777</v>
      </c>
    </row>
    <row r="363" spans="1:7" ht="12.75">
      <c r="A363" s="13" t="s">
        <v>293</v>
      </c>
      <c r="B363" s="6" t="s">
        <v>72</v>
      </c>
      <c r="C363" s="11">
        <v>674448</v>
      </c>
      <c r="D363" s="11">
        <v>674448</v>
      </c>
      <c r="E363" s="11">
        <v>674448</v>
      </c>
      <c r="F363" s="11">
        <v>674448</v>
      </c>
      <c r="G363" s="11">
        <v>674448</v>
      </c>
    </row>
    <row r="364" spans="1:7" ht="12.75">
      <c r="A364" s="13"/>
      <c r="B364" s="6" t="s">
        <v>316</v>
      </c>
      <c r="C364" s="11"/>
      <c r="D364" s="11">
        <v>0</v>
      </c>
      <c r="E364" s="11">
        <v>0</v>
      </c>
      <c r="F364" s="11">
        <v>0</v>
      </c>
      <c r="G364" s="11">
        <v>0</v>
      </c>
    </row>
    <row r="365" spans="1:7" ht="12.75">
      <c r="A365" s="6"/>
      <c r="B365" s="6" t="s">
        <v>317</v>
      </c>
      <c r="C365" s="11">
        <v>11618</v>
      </c>
      <c r="D365" s="11">
        <v>11618</v>
      </c>
      <c r="E365" s="11">
        <v>11618</v>
      </c>
      <c r="F365" s="11">
        <v>11618</v>
      </c>
      <c r="G365" s="11">
        <v>11618</v>
      </c>
    </row>
    <row r="366" spans="1:2" ht="15.75">
      <c r="A366" s="9"/>
      <c r="B366" s="6"/>
    </row>
    <row r="367" spans="1:7" ht="15.75">
      <c r="A367" s="6"/>
      <c r="B367" s="9" t="s">
        <v>318</v>
      </c>
      <c r="C367" s="10" t="e">
        <f>C311+#REF!+C317+C320+C328+C356+C361+#REF!</f>
        <v>#REF!</v>
      </c>
      <c r="D367" s="10">
        <f>D311+D317+D320+D328+D356+D361</f>
        <v>4876081</v>
      </c>
      <c r="E367" s="10">
        <f>E311+E317+E320+E328+E356+E361</f>
        <v>4876081</v>
      </c>
      <c r="F367" s="10">
        <f>F311+F317+F320+F328+F356+F361</f>
        <v>4876081</v>
      </c>
      <c r="G367" s="10">
        <f>G311+G317+G320+G328+G356+G361</f>
        <v>4876081</v>
      </c>
    </row>
    <row r="368" spans="1:7" ht="15.75">
      <c r="A368" s="6"/>
      <c r="B368" s="9"/>
      <c r="C368" s="10"/>
      <c r="D368" s="10"/>
      <c r="E368" s="10"/>
      <c r="F368" s="10"/>
      <c r="G368" s="10"/>
    </row>
    <row r="370" spans="1:2" ht="15.75">
      <c r="A370" s="43" t="s">
        <v>319</v>
      </c>
      <c r="B370" s="43"/>
    </row>
    <row r="371" spans="1:7" ht="15.75">
      <c r="A371" s="9"/>
      <c r="B371" s="9" t="s">
        <v>320</v>
      </c>
      <c r="C371" s="10">
        <f>C78</f>
        <v>4874176</v>
      </c>
      <c r="D371" s="10">
        <f>D78</f>
        <v>4874176</v>
      </c>
      <c r="E371" s="10">
        <f>E78</f>
        <v>4877676</v>
      </c>
      <c r="F371" s="10">
        <f>F78</f>
        <v>4877676</v>
      </c>
      <c r="G371" s="10">
        <f>G78</f>
        <v>4877676</v>
      </c>
    </row>
    <row r="372" spans="1:7" ht="15.75">
      <c r="A372" s="9"/>
      <c r="B372" s="9" t="s">
        <v>321</v>
      </c>
      <c r="C372" s="10" t="e">
        <f>C99</f>
        <v>#REF!</v>
      </c>
      <c r="D372" s="10">
        <f>D99</f>
        <v>3499909</v>
      </c>
      <c r="E372" s="10">
        <f>E99</f>
        <v>3499909</v>
      </c>
      <c r="F372" s="10">
        <f>F99</f>
        <v>3499909</v>
      </c>
      <c r="G372" s="10">
        <f>G99</f>
        <v>3499909</v>
      </c>
    </row>
    <row r="373" spans="1:7" ht="15.75">
      <c r="A373" s="9"/>
      <c r="B373" s="9" t="s">
        <v>322</v>
      </c>
      <c r="C373" s="10" t="e">
        <f>C307</f>
        <v>#REF!</v>
      </c>
      <c r="D373" s="10">
        <f>D307</f>
        <v>4534106</v>
      </c>
      <c r="E373" s="10">
        <f>E307</f>
        <v>4537606</v>
      </c>
      <c r="F373" s="10">
        <f>F307</f>
        <v>4617606</v>
      </c>
      <c r="G373" s="10">
        <f>G307</f>
        <v>4688042</v>
      </c>
    </row>
    <row r="374" spans="1:7" ht="15.75">
      <c r="A374" s="9"/>
      <c r="B374" s="9" t="s">
        <v>323</v>
      </c>
      <c r="C374" s="10" t="e">
        <f>C367</f>
        <v>#REF!</v>
      </c>
      <c r="D374" s="10">
        <f>D367</f>
        <v>4876081</v>
      </c>
      <c r="E374" s="10">
        <f>E367</f>
        <v>4876081</v>
      </c>
      <c r="F374" s="10">
        <f>F367</f>
        <v>4876081</v>
      </c>
      <c r="G374" s="10">
        <f>G367</f>
        <v>4876081</v>
      </c>
    </row>
    <row r="375" spans="1:7" ht="15.75">
      <c r="A375" s="6"/>
      <c r="B375" s="9" t="s">
        <v>324</v>
      </c>
      <c r="C375" s="10" t="e">
        <f>C371+C372-C373-C374</f>
        <v>#REF!</v>
      </c>
      <c r="D375" s="10">
        <f>D371+D372-D373-D374</f>
        <v>-1036102</v>
      </c>
      <c r="E375" s="10">
        <f>E371+E372-E373-E374</f>
        <v>-1036102</v>
      </c>
      <c r="F375" s="10">
        <f>F371+F372-F373-F374</f>
        <v>-1116102</v>
      </c>
      <c r="G375" s="10">
        <f>G371+G372-G373-G374</f>
        <v>-1186538</v>
      </c>
    </row>
    <row r="376" spans="1:7" ht="15.75">
      <c r="A376" s="6"/>
      <c r="B376" s="9"/>
      <c r="C376" s="10"/>
      <c r="D376" s="10"/>
      <c r="E376" s="10"/>
      <c r="F376" s="10"/>
      <c r="G376" s="10"/>
    </row>
    <row r="377" spans="1:2" ht="12.75">
      <c r="A377" s="6"/>
      <c r="B377" s="6"/>
    </row>
    <row r="378" spans="1:2" ht="15.75">
      <c r="A378" s="6"/>
      <c r="B378" s="44" t="s">
        <v>325</v>
      </c>
    </row>
    <row r="379" spans="1:2" ht="15.75">
      <c r="A379" s="6"/>
      <c r="B379" s="44"/>
    </row>
    <row r="381" spans="1:2" ht="15.75">
      <c r="A381" s="42" t="s">
        <v>326</v>
      </c>
      <c r="B381" s="6"/>
    </row>
    <row r="382" spans="1:7" ht="12.75">
      <c r="A382" s="37">
        <v>411005</v>
      </c>
      <c r="B382" s="25" t="s">
        <v>327</v>
      </c>
      <c r="C382" s="11">
        <v>564</v>
      </c>
      <c r="D382" s="11">
        <v>564</v>
      </c>
      <c r="E382" s="11">
        <v>564</v>
      </c>
      <c r="F382" s="11">
        <v>564</v>
      </c>
      <c r="G382" s="11">
        <v>564</v>
      </c>
    </row>
    <row r="383" spans="1:7" ht="12.75">
      <c r="A383" s="45">
        <v>453</v>
      </c>
      <c r="B383" s="25" t="s">
        <v>328</v>
      </c>
      <c r="C383" s="11"/>
      <c r="D383" s="11">
        <v>0</v>
      </c>
      <c r="E383" s="11">
        <v>0</v>
      </c>
      <c r="F383" s="11">
        <v>0</v>
      </c>
      <c r="G383" s="11">
        <v>0</v>
      </c>
    </row>
    <row r="384" spans="1:7" ht="12.75">
      <c r="A384" s="13">
        <v>454</v>
      </c>
      <c r="B384" s="25" t="s">
        <v>329</v>
      </c>
      <c r="C384" s="11"/>
      <c r="D384" s="11">
        <v>398327</v>
      </c>
      <c r="E384" s="11">
        <v>398327</v>
      </c>
      <c r="F384" s="11">
        <v>398327</v>
      </c>
      <c r="G384" s="11">
        <v>468763</v>
      </c>
    </row>
    <row r="385" spans="1:7" ht="12.75">
      <c r="A385" s="13"/>
      <c r="B385" s="25" t="s">
        <v>330</v>
      </c>
      <c r="C385" s="11">
        <v>172609</v>
      </c>
      <c r="D385" s="11">
        <v>172609</v>
      </c>
      <c r="E385" s="11">
        <v>172609</v>
      </c>
      <c r="F385" s="11">
        <v>252609</v>
      </c>
      <c r="G385" s="11">
        <v>252609</v>
      </c>
    </row>
    <row r="386" spans="1:7" ht="12.75">
      <c r="A386" s="13">
        <v>513001</v>
      </c>
      <c r="B386" s="25" t="s">
        <v>331</v>
      </c>
      <c r="C386" s="11">
        <v>472593</v>
      </c>
      <c r="D386" s="11">
        <v>472593</v>
      </c>
      <c r="E386" s="11">
        <v>472593</v>
      </c>
      <c r="F386" s="11">
        <v>472593</v>
      </c>
      <c r="G386" s="11">
        <v>472593</v>
      </c>
    </row>
    <row r="387" spans="1:7" ht="12.75">
      <c r="A387" s="13">
        <v>513001</v>
      </c>
      <c r="B387" s="25" t="s">
        <v>332</v>
      </c>
      <c r="C387" s="11">
        <v>275000</v>
      </c>
      <c r="D387" s="11">
        <v>275000</v>
      </c>
      <c r="E387" s="11">
        <v>275000</v>
      </c>
      <c r="F387" s="11">
        <v>275000</v>
      </c>
      <c r="G387" s="11">
        <v>275000</v>
      </c>
    </row>
    <row r="388" spans="1:7" ht="12.75">
      <c r="A388" s="25">
        <v>513001</v>
      </c>
      <c r="B388" s="25" t="s">
        <v>333</v>
      </c>
      <c r="C388" s="11">
        <v>405000</v>
      </c>
      <c r="D388" s="11">
        <v>405000</v>
      </c>
      <c r="E388" s="11">
        <v>405000</v>
      </c>
      <c r="F388" s="11">
        <v>405000</v>
      </c>
      <c r="G388" s="11">
        <v>405000</v>
      </c>
    </row>
    <row r="389" spans="1:7" ht="12.75">
      <c r="A389" s="25">
        <v>513001</v>
      </c>
      <c r="B389" s="25" t="s">
        <v>334</v>
      </c>
      <c r="C389" s="11"/>
      <c r="D389" s="11">
        <v>0</v>
      </c>
      <c r="E389" s="11">
        <v>0</v>
      </c>
      <c r="F389" s="11">
        <v>0</v>
      </c>
      <c r="G389" s="11">
        <v>0</v>
      </c>
    </row>
    <row r="390" spans="1:7" ht="12.75">
      <c r="A390" s="25">
        <v>513001</v>
      </c>
      <c r="B390" s="25" t="s">
        <v>335</v>
      </c>
      <c r="C390" s="11">
        <v>163000</v>
      </c>
      <c r="D390" s="11">
        <v>163200</v>
      </c>
      <c r="E390" s="11">
        <v>163200</v>
      </c>
      <c r="F390" s="11">
        <v>163200</v>
      </c>
      <c r="G390" s="11">
        <v>163200</v>
      </c>
    </row>
    <row r="391" spans="1:7" ht="15.75">
      <c r="A391" s="6"/>
      <c r="B391" s="9" t="s">
        <v>336</v>
      </c>
      <c r="C391" s="10">
        <f>SUM(C384:C390)</f>
        <v>1488202</v>
      </c>
      <c r="D391" s="10">
        <f>SUM(D382:D390)</f>
        <v>1887293</v>
      </c>
      <c r="E391" s="10">
        <f>SUM(E382:E390)</f>
        <v>1887293</v>
      </c>
      <c r="F391" s="10">
        <f>SUM(F382:F390)</f>
        <v>1967293</v>
      </c>
      <c r="G391" s="10">
        <f>SUM(G382:G390)</f>
        <v>2037729</v>
      </c>
    </row>
    <row r="392" spans="1:7" ht="15.75">
      <c r="A392" s="6"/>
      <c r="B392" s="9"/>
      <c r="C392" s="10"/>
      <c r="D392" s="10"/>
      <c r="E392" s="10"/>
      <c r="F392" s="10"/>
      <c r="G392" s="10"/>
    </row>
    <row r="393" spans="1:7" ht="15.75">
      <c r="A393" s="9" t="s">
        <v>337</v>
      </c>
      <c r="B393" s="6"/>
      <c r="C393" s="47"/>
      <c r="D393" s="47"/>
      <c r="E393" s="47"/>
      <c r="F393" s="47"/>
      <c r="G393" s="47"/>
    </row>
    <row r="394" spans="1:7" ht="12.75">
      <c r="A394" s="6">
        <v>821005</v>
      </c>
      <c r="B394" s="6" t="s">
        <v>338</v>
      </c>
      <c r="C394" s="6">
        <v>275000</v>
      </c>
      <c r="D394" s="6">
        <v>275000</v>
      </c>
      <c r="E394" s="6">
        <v>275000</v>
      </c>
      <c r="F394" s="6">
        <v>275000</v>
      </c>
      <c r="G394" s="6">
        <v>275000</v>
      </c>
    </row>
    <row r="395" spans="1:7" ht="12.75">
      <c r="A395" s="6">
        <v>821005</v>
      </c>
      <c r="B395" s="6" t="s">
        <v>339</v>
      </c>
      <c r="C395" s="6">
        <v>163000</v>
      </c>
      <c r="D395" s="6">
        <v>163000</v>
      </c>
      <c r="E395" s="6">
        <v>163000</v>
      </c>
      <c r="F395" s="6">
        <v>163000</v>
      </c>
      <c r="G395" s="6">
        <v>163000</v>
      </c>
    </row>
    <row r="396" spans="1:7" ht="12.75">
      <c r="A396" s="6">
        <v>821005</v>
      </c>
      <c r="B396" s="6" t="s">
        <v>340</v>
      </c>
      <c r="C396" s="6">
        <v>405000</v>
      </c>
      <c r="D396" s="6">
        <v>405000</v>
      </c>
      <c r="E396" s="6">
        <v>405000</v>
      </c>
      <c r="F396" s="6">
        <v>405000</v>
      </c>
      <c r="G396" s="6">
        <v>405000</v>
      </c>
    </row>
    <row r="397" spans="1:7" ht="12.75">
      <c r="A397" s="6">
        <v>821005</v>
      </c>
      <c r="B397" s="6" t="s">
        <v>341</v>
      </c>
      <c r="C397" s="6"/>
      <c r="D397" s="6">
        <v>0</v>
      </c>
      <c r="E397" s="6">
        <v>0</v>
      </c>
      <c r="F397" s="6">
        <v>0</v>
      </c>
      <c r="G397" s="6">
        <v>0</v>
      </c>
    </row>
    <row r="398" spans="1:7" ht="12.75">
      <c r="A398" s="25">
        <v>821005</v>
      </c>
      <c r="B398" s="25" t="s">
        <v>342</v>
      </c>
      <c r="C398" s="11">
        <v>8191</v>
      </c>
      <c r="D398" s="11">
        <v>8191</v>
      </c>
      <c r="E398" s="11">
        <v>8191</v>
      </c>
      <c r="F398" s="11">
        <v>8191</v>
      </c>
      <c r="G398" s="11">
        <v>8191</v>
      </c>
    </row>
    <row r="399" spans="1:7" ht="15.75">
      <c r="A399" s="6"/>
      <c r="B399" s="21" t="s">
        <v>343</v>
      </c>
      <c r="C399" s="10">
        <f>SUM(C394:C398)</f>
        <v>851191</v>
      </c>
      <c r="D399" s="10">
        <f>SUM(D394:D398)</f>
        <v>851191</v>
      </c>
      <c r="E399" s="10">
        <f>SUM(E394:E398)</f>
        <v>851191</v>
      </c>
      <c r="F399" s="10">
        <f>SUM(F394:F398)</f>
        <v>851191</v>
      </c>
      <c r="G399" s="10">
        <f>SUM(G394:G398)</f>
        <v>851191</v>
      </c>
    </row>
    <row r="400" spans="1:7" ht="15.75">
      <c r="A400" s="6"/>
      <c r="B400" s="21"/>
      <c r="C400" s="10"/>
      <c r="D400" s="10"/>
      <c r="E400" s="10"/>
      <c r="F400" s="10"/>
      <c r="G400" s="10"/>
    </row>
    <row r="401" spans="1:7" ht="15.75">
      <c r="A401" s="6"/>
      <c r="B401" s="21"/>
      <c r="C401" s="10"/>
      <c r="D401" s="10"/>
      <c r="E401" s="10"/>
      <c r="F401" s="10"/>
      <c r="G401" s="10"/>
    </row>
    <row r="403" spans="1:2" ht="15.75">
      <c r="A403" s="6"/>
      <c r="B403" s="21" t="s">
        <v>344</v>
      </c>
    </row>
    <row r="404" spans="1:7" ht="12.75">
      <c r="A404" s="6"/>
      <c r="B404" s="36" t="s">
        <v>345</v>
      </c>
      <c r="C404" s="34">
        <f aca="true" t="shared" si="0" ref="C404:F405">C371</f>
        <v>4874176</v>
      </c>
      <c r="D404" s="34">
        <f t="shared" si="0"/>
        <v>4874176</v>
      </c>
      <c r="E404" s="34">
        <f t="shared" si="0"/>
        <v>4877676</v>
      </c>
      <c r="F404" s="34">
        <f t="shared" si="0"/>
        <v>4877676</v>
      </c>
      <c r="G404" s="34">
        <f>G371</f>
        <v>4877676</v>
      </c>
    </row>
    <row r="405" spans="1:7" ht="12.75">
      <c r="A405" s="33"/>
      <c r="B405" s="36" t="s">
        <v>346</v>
      </c>
      <c r="C405" s="34" t="e">
        <f t="shared" si="0"/>
        <v>#REF!</v>
      </c>
      <c r="D405" s="34">
        <f t="shared" si="0"/>
        <v>3499909</v>
      </c>
      <c r="E405" s="34">
        <f t="shared" si="0"/>
        <v>3499909</v>
      </c>
      <c r="F405" s="34">
        <f t="shared" si="0"/>
        <v>3499909</v>
      </c>
      <c r="G405" s="34">
        <f>G372</f>
        <v>3499909</v>
      </c>
    </row>
    <row r="406" spans="1:7" ht="15.75">
      <c r="A406" s="9"/>
      <c r="B406" s="36" t="s">
        <v>347</v>
      </c>
      <c r="C406" s="34">
        <f>C391</f>
        <v>1488202</v>
      </c>
      <c r="D406" s="34">
        <f>D391</f>
        <v>1887293</v>
      </c>
      <c r="E406" s="34">
        <f>E391</f>
        <v>1887293</v>
      </c>
      <c r="F406" s="34">
        <f>F391</f>
        <v>1967293</v>
      </c>
      <c r="G406" s="34">
        <f>G391</f>
        <v>2037729</v>
      </c>
    </row>
    <row r="407" spans="1:7" ht="15.75">
      <c r="A407" s="6"/>
      <c r="B407" s="21" t="s">
        <v>348</v>
      </c>
      <c r="C407" s="34" t="e">
        <f>SUM(C404:C406)</f>
        <v>#REF!</v>
      </c>
      <c r="D407" s="34">
        <f>SUM(D404:D406)</f>
        <v>10261378</v>
      </c>
      <c r="E407" s="34">
        <f>SUM(E404:E406)</f>
        <v>10264878</v>
      </c>
      <c r="F407" s="34">
        <f>SUM(F404:F406)</f>
        <v>10344878</v>
      </c>
      <c r="G407" s="34">
        <f>SUM(G404:G406)</f>
        <v>10415314</v>
      </c>
    </row>
    <row r="408" spans="1:7" ht="15">
      <c r="A408" s="6"/>
      <c r="B408" s="48"/>
      <c r="C408" s="15"/>
      <c r="D408" s="15"/>
      <c r="E408" s="15"/>
      <c r="F408" s="15"/>
      <c r="G408" s="15"/>
    </row>
    <row r="409" spans="1:7" ht="12.75">
      <c r="A409" s="6"/>
      <c r="B409" s="36" t="s">
        <v>349</v>
      </c>
      <c r="C409" s="34" t="e">
        <f aca="true" t="shared" si="1" ref="C409:F410">C373</f>
        <v>#REF!</v>
      </c>
      <c r="D409" s="34">
        <f t="shared" si="1"/>
        <v>4534106</v>
      </c>
      <c r="E409" s="34">
        <f t="shared" si="1"/>
        <v>4537606</v>
      </c>
      <c r="F409" s="34">
        <f t="shared" si="1"/>
        <v>4617606</v>
      </c>
      <c r="G409" s="34">
        <f>G373</f>
        <v>4688042</v>
      </c>
    </row>
    <row r="410" spans="1:7" ht="12.75">
      <c r="A410" s="6"/>
      <c r="B410" s="36" t="s">
        <v>350</v>
      </c>
      <c r="C410" s="34" t="e">
        <f t="shared" si="1"/>
        <v>#REF!</v>
      </c>
      <c r="D410" s="34">
        <f t="shared" si="1"/>
        <v>4876081</v>
      </c>
      <c r="E410" s="34">
        <f t="shared" si="1"/>
        <v>4876081</v>
      </c>
      <c r="F410" s="34">
        <f t="shared" si="1"/>
        <v>4876081</v>
      </c>
      <c r="G410" s="34">
        <f>G374</f>
        <v>4876081</v>
      </c>
    </row>
    <row r="411" spans="1:7" ht="15.75">
      <c r="A411" s="9"/>
      <c r="B411" s="36" t="s">
        <v>351</v>
      </c>
      <c r="C411" s="34">
        <f>C399</f>
        <v>851191</v>
      </c>
      <c r="D411" s="34">
        <f>D399</f>
        <v>851191</v>
      </c>
      <c r="E411" s="34">
        <f>E399</f>
        <v>851191</v>
      </c>
      <c r="F411" s="34">
        <f>F399</f>
        <v>851191</v>
      </c>
      <c r="G411" s="34">
        <f>G399</f>
        <v>851191</v>
      </c>
    </row>
    <row r="412" spans="1:7" ht="15.75">
      <c r="A412" s="6"/>
      <c r="B412" s="21" t="s">
        <v>352</v>
      </c>
      <c r="C412" s="34" t="e">
        <f>SUM(C409:C411)</f>
        <v>#REF!</v>
      </c>
      <c r="D412" s="34">
        <f>SUM(D409:D411)</f>
        <v>10261378</v>
      </c>
      <c r="E412" s="34">
        <f>SUM(E409:E411)</f>
        <v>10264878</v>
      </c>
      <c r="F412" s="34">
        <f>SUM(F409:F411)</f>
        <v>10344878</v>
      </c>
      <c r="G412" s="34">
        <f>SUM(G409:G411)</f>
        <v>10415314</v>
      </c>
    </row>
    <row r="413" spans="1:7" ht="15.75">
      <c r="A413" s="9"/>
      <c r="B413" s="25"/>
      <c r="C413" s="15"/>
      <c r="D413" s="15"/>
      <c r="E413" s="15"/>
      <c r="F413" s="15"/>
      <c r="G413" s="15"/>
    </row>
    <row r="414" spans="1:7" ht="15.75">
      <c r="A414" s="6"/>
      <c r="B414" s="21" t="s">
        <v>353</v>
      </c>
      <c r="C414" s="34" t="e">
        <f>C407-C412</f>
        <v>#REF!</v>
      </c>
      <c r="D414" s="34">
        <f>D407-D412</f>
        <v>0</v>
      </c>
      <c r="E414" s="34">
        <f>E407-E412</f>
        <v>0</v>
      </c>
      <c r="F414" s="34">
        <f>F407-F412</f>
        <v>0</v>
      </c>
      <c r="G414" s="34">
        <f>G407-G412</f>
        <v>0</v>
      </c>
    </row>
    <row r="415" spans="1:7" ht="12.75">
      <c r="A415" s="6"/>
      <c r="B415" s="36"/>
      <c r="C415" s="34"/>
      <c r="D415" s="34"/>
      <c r="E415" s="34"/>
      <c r="F415" s="34"/>
      <c r="G415" s="34"/>
    </row>
    <row r="416" spans="1:7" ht="12.75">
      <c r="A416" s="6"/>
      <c r="B416" s="25"/>
      <c r="C416" s="34"/>
      <c r="D416" s="34"/>
      <c r="E416" s="34"/>
      <c r="F416" s="34"/>
      <c r="G416" s="34"/>
    </row>
    <row r="417" spans="1:7" ht="12.75">
      <c r="A417" s="6"/>
      <c r="B417" s="25"/>
      <c r="C417" s="12"/>
      <c r="D417" s="12"/>
      <c r="E417" s="12"/>
      <c r="F417" s="12"/>
      <c r="G417" s="12"/>
    </row>
    <row r="418" spans="1:2" ht="12.75">
      <c r="A418" s="6"/>
      <c r="B418" s="25"/>
    </row>
    <row r="419" spans="1:2" ht="12.75">
      <c r="A419" s="6"/>
      <c r="B419" s="25"/>
    </row>
    <row r="420" ht="12.75">
      <c r="B420" s="25"/>
    </row>
    <row r="421" ht="12.75">
      <c r="B421" s="25"/>
    </row>
    <row r="422" ht="12.75">
      <c r="B422" s="33"/>
    </row>
    <row r="423" spans="3:7" ht="12.75">
      <c r="C423" s="49" t="s">
        <v>354</v>
      </c>
      <c r="D423" s="49" t="s">
        <v>354</v>
      </c>
      <c r="E423" s="49" t="s">
        <v>354</v>
      </c>
      <c r="F423" s="49" t="s">
        <v>354</v>
      </c>
      <c r="G423" s="49" t="s">
        <v>354</v>
      </c>
    </row>
    <row r="424" spans="2:7" ht="12.75">
      <c r="B424" s="25"/>
      <c r="C424" s="25" t="s">
        <v>355</v>
      </c>
      <c r="D424" s="25" t="s">
        <v>355</v>
      </c>
      <c r="E424" s="25" t="s">
        <v>355</v>
      </c>
      <c r="F424" s="25" t="s">
        <v>355</v>
      </c>
      <c r="G424" s="25" t="s">
        <v>355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8"/>
  <sheetViews>
    <sheetView tabSelected="1" workbookViewId="0" topLeftCell="A302">
      <selection activeCell="F443" sqref="F443"/>
    </sheetView>
  </sheetViews>
  <sheetFormatPr defaultColWidth="9.00390625" defaultRowHeight="12.75"/>
  <cols>
    <col min="2" max="2" width="45.75390625" style="0" customWidth="1"/>
    <col min="3" max="3" width="11.75390625" style="0" hidden="1" customWidth="1"/>
    <col min="4" max="7" width="11.75390625" style="0" customWidth="1"/>
    <col min="8" max="8" width="11.00390625" style="51" bestFit="1" customWidth="1"/>
    <col min="9" max="9" width="11.00390625" style="50" customWidth="1"/>
  </cols>
  <sheetData>
    <row r="1" spans="2:3" ht="18">
      <c r="B1" s="1" t="s">
        <v>366</v>
      </c>
      <c r="C1" s="1"/>
    </row>
    <row r="2" spans="2:11" ht="15.75">
      <c r="B2" s="2"/>
      <c r="C2" s="2"/>
      <c r="D2" s="3"/>
      <c r="E2" s="3"/>
      <c r="F2" s="3"/>
      <c r="G2" s="3"/>
      <c r="K2" s="51"/>
    </row>
    <row r="4" spans="1:2" ht="18">
      <c r="A4" s="5" t="s">
        <v>2</v>
      </c>
      <c r="B4" s="5"/>
    </row>
    <row r="5" spans="1:2" ht="18">
      <c r="A5" s="5"/>
      <c r="B5" s="5"/>
    </row>
    <row r="7" spans="1:9" ht="18">
      <c r="A7" s="5" t="s">
        <v>3</v>
      </c>
      <c r="B7" s="6"/>
      <c r="C7" s="7" t="s">
        <v>4</v>
      </c>
      <c r="D7" s="7" t="s">
        <v>5</v>
      </c>
      <c r="E7" s="7" t="s">
        <v>359</v>
      </c>
      <c r="F7" s="7" t="s">
        <v>361</v>
      </c>
      <c r="G7" s="7" t="s">
        <v>363</v>
      </c>
      <c r="H7" s="52" t="s">
        <v>368</v>
      </c>
      <c r="I7" s="7" t="s">
        <v>396</v>
      </c>
    </row>
    <row r="9" spans="1:9" s="36" customFormat="1" ht="15.75">
      <c r="A9" s="8">
        <v>110</v>
      </c>
      <c r="B9" s="9" t="s">
        <v>6</v>
      </c>
      <c r="C9" s="10">
        <f aca="true" t="shared" si="0" ref="C9:H9">C10</f>
        <v>2857930</v>
      </c>
      <c r="D9" s="10">
        <f t="shared" si="0"/>
        <v>2857930</v>
      </c>
      <c r="E9" s="10">
        <f t="shared" si="0"/>
        <v>2857930</v>
      </c>
      <c r="F9" s="10">
        <f t="shared" si="0"/>
        <v>2857930</v>
      </c>
      <c r="G9" s="10">
        <f t="shared" si="0"/>
        <v>2857930</v>
      </c>
      <c r="H9" s="53">
        <f t="shared" si="0"/>
        <v>2170216</v>
      </c>
      <c r="I9" s="68">
        <f>H9/G9</f>
        <v>0.7593663945582992</v>
      </c>
    </row>
    <row r="10" spans="1:9" ht="12.75">
      <c r="A10" s="6">
        <v>111</v>
      </c>
      <c r="B10" t="s">
        <v>7</v>
      </c>
      <c r="C10" s="11">
        <v>2857930</v>
      </c>
      <c r="D10" s="11">
        <v>2857930</v>
      </c>
      <c r="E10" s="11">
        <v>2857930</v>
      </c>
      <c r="F10" s="11">
        <v>2857930</v>
      </c>
      <c r="G10" s="11">
        <v>2857930</v>
      </c>
      <c r="H10" s="54">
        <v>2170216</v>
      </c>
      <c r="I10" s="66">
        <f>H10/G10</f>
        <v>0.7593663945582992</v>
      </c>
    </row>
    <row r="11" spans="8:9" ht="12.75">
      <c r="H11" s="54"/>
      <c r="I11" s="66"/>
    </row>
    <row r="12" spans="1:9" ht="15.75">
      <c r="A12" s="8">
        <v>120</v>
      </c>
      <c r="B12" s="9" t="s">
        <v>8</v>
      </c>
      <c r="C12" s="10">
        <f>C13</f>
        <v>369004</v>
      </c>
      <c r="D12" s="10">
        <v>369004</v>
      </c>
      <c r="E12" s="10">
        <v>369004</v>
      </c>
      <c r="F12" s="10">
        <v>369004</v>
      </c>
      <c r="G12" s="10">
        <v>369004</v>
      </c>
      <c r="H12" s="53">
        <f>H13</f>
        <v>375417</v>
      </c>
      <c r="I12" s="68">
        <f aca="true" t="shared" si="1" ref="I12:I73">H12/G12</f>
        <v>1.0173792154014591</v>
      </c>
    </row>
    <row r="13" spans="1:9" ht="12.75">
      <c r="A13">
        <v>121</v>
      </c>
      <c r="B13" t="s">
        <v>9</v>
      </c>
      <c r="C13" s="11">
        <v>369004</v>
      </c>
      <c r="D13" s="11">
        <v>369004</v>
      </c>
      <c r="E13" s="11">
        <v>369004</v>
      </c>
      <c r="F13" s="11">
        <v>369004</v>
      </c>
      <c r="G13" s="11">
        <v>369004</v>
      </c>
      <c r="H13" s="54">
        <v>375417</v>
      </c>
      <c r="I13" s="66">
        <f t="shared" si="1"/>
        <v>1.0173792154014591</v>
      </c>
    </row>
    <row r="14" spans="8:9" ht="12.75">
      <c r="H14" s="54"/>
      <c r="I14" s="66"/>
    </row>
    <row r="15" spans="1:9" ht="15.75">
      <c r="A15" s="8">
        <v>133</v>
      </c>
      <c r="B15" s="9" t="s">
        <v>10</v>
      </c>
      <c r="C15" s="10">
        <f aca="true" t="shared" si="2" ref="C15:H15">SUM(C16:C23)</f>
        <v>238821</v>
      </c>
      <c r="D15" s="10">
        <f t="shared" si="2"/>
        <v>238821</v>
      </c>
      <c r="E15" s="10">
        <f t="shared" si="2"/>
        <v>238821</v>
      </c>
      <c r="F15" s="10">
        <f t="shared" si="2"/>
        <v>238821</v>
      </c>
      <c r="G15" s="10">
        <f t="shared" si="2"/>
        <v>238821</v>
      </c>
      <c r="H15" s="53">
        <f t="shared" si="2"/>
        <v>245887</v>
      </c>
      <c r="I15" s="68">
        <f t="shared" si="1"/>
        <v>1.0295870128673776</v>
      </c>
    </row>
    <row r="16" spans="1:9" ht="12.75">
      <c r="A16" s="13">
        <v>133001</v>
      </c>
      <c r="B16" s="6" t="s">
        <v>11</v>
      </c>
      <c r="C16" s="11">
        <v>2921</v>
      </c>
      <c r="D16" s="11">
        <v>2921</v>
      </c>
      <c r="E16" s="11">
        <v>2921</v>
      </c>
      <c r="F16" s="11">
        <v>2921</v>
      </c>
      <c r="G16" s="11">
        <v>2921</v>
      </c>
      <c r="H16" s="54">
        <v>3756</v>
      </c>
      <c r="I16" s="66">
        <f t="shared" si="1"/>
        <v>1.2858610065046217</v>
      </c>
    </row>
    <row r="17" spans="1:9" ht="12.75">
      <c r="A17" s="13">
        <v>133003</v>
      </c>
      <c r="B17" s="6" t="s">
        <v>12</v>
      </c>
      <c r="C17" s="11">
        <v>145</v>
      </c>
      <c r="D17" s="11">
        <v>145</v>
      </c>
      <c r="E17" s="11">
        <v>145</v>
      </c>
      <c r="F17" s="11">
        <v>145</v>
      </c>
      <c r="G17" s="11">
        <v>145</v>
      </c>
      <c r="H17" s="54">
        <v>0</v>
      </c>
      <c r="I17" s="66">
        <f t="shared" si="1"/>
        <v>0</v>
      </c>
    </row>
    <row r="18" spans="1:9" ht="12.75">
      <c r="A18" s="6">
        <v>133004</v>
      </c>
      <c r="B18" s="6" t="s">
        <v>13</v>
      </c>
      <c r="C18" s="11">
        <v>241</v>
      </c>
      <c r="D18" s="11">
        <v>241</v>
      </c>
      <c r="E18" s="11">
        <v>241</v>
      </c>
      <c r="F18" s="11">
        <v>241</v>
      </c>
      <c r="G18" s="11">
        <v>241</v>
      </c>
      <c r="H18" s="54">
        <v>340</v>
      </c>
      <c r="I18" s="66">
        <f t="shared" si="1"/>
        <v>1.4107883817427387</v>
      </c>
    </row>
    <row r="19" spans="1:9" ht="12.75">
      <c r="A19">
        <v>133005</v>
      </c>
      <c r="B19" t="s">
        <v>14</v>
      </c>
      <c r="C19" s="11">
        <v>1800</v>
      </c>
      <c r="D19" s="11">
        <v>1800</v>
      </c>
      <c r="E19" s="11">
        <v>1800</v>
      </c>
      <c r="F19" s="11">
        <v>1800</v>
      </c>
      <c r="G19" s="11">
        <v>1800</v>
      </c>
      <c r="H19" s="54">
        <v>956</v>
      </c>
      <c r="I19" s="66">
        <f t="shared" si="1"/>
        <v>0.5311111111111111</v>
      </c>
    </row>
    <row r="20" spans="1:9" ht="12.75">
      <c r="A20">
        <v>133006</v>
      </c>
      <c r="B20" t="s">
        <v>15</v>
      </c>
      <c r="C20" s="11">
        <v>1328</v>
      </c>
      <c r="D20" s="11">
        <v>1328</v>
      </c>
      <c r="E20" s="11">
        <v>1328</v>
      </c>
      <c r="F20" s="11">
        <v>1328</v>
      </c>
      <c r="G20" s="11">
        <v>1328</v>
      </c>
      <c r="H20" s="54">
        <v>685</v>
      </c>
      <c r="I20" s="66">
        <f t="shared" si="1"/>
        <v>0.5158132530120482</v>
      </c>
    </row>
    <row r="21" spans="1:9" ht="12.75">
      <c r="A21" s="6">
        <v>133012</v>
      </c>
      <c r="B21" s="6" t="s">
        <v>16</v>
      </c>
      <c r="C21" s="11">
        <v>8000</v>
      </c>
      <c r="D21" s="11">
        <v>8000</v>
      </c>
      <c r="E21" s="11">
        <v>8000</v>
      </c>
      <c r="F21" s="11">
        <v>8000</v>
      </c>
      <c r="G21" s="11">
        <v>8000</v>
      </c>
      <c r="H21" s="54">
        <v>11076</v>
      </c>
      <c r="I21" s="66">
        <f t="shared" si="1"/>
        <v>1.3845</v>
      </c>
    </row>
    <row r="22" spans="1:9" ht="12.75">
      <c r="A22" s="6">
        <v>133013</v>
      </c>
      <c r="B22" s="6" t="s">
        <v>17</v>
      </c>
      <c r="C22" s="11">
        <v>62636</v>
      </c>
      <c r="D22" s="11">
        <v>62636</v>
      </c>
      <c r="E22" s="11">
        <v>62636</v>
      </c>
      <c r="F22" s="11">
        <v>62636</v>
      </c>
      <c r="G22" s="11">
        <v>62636</v>
      </c>
      <c r="H22" s="54">
        <v>64168</v>
      </c>
      <c r="I22" s="66">
        <f t="shared" si="1"/>
        <v>1.0244587776997254</v>
      </c>
    </row>
    <row r="23" spans="1:9" ht="12.75">
      <c r="A23" s="6">
        <v>133013</v>
      </c>
      <c r="B23" s="6" t="s">
        <v>18</v>
      </c>
      <c r="C23" s="11">
        <v>161750</v>
      </c>
      <c r="D23" s="11">
        <v>161750</v>
      </c>
      <c r="E23" s="11">
        <v>161750</v>
      </c>
      <c r="F23" s="11">
        <v>161750</v>
      </c>
      <c r="G23" s="11">
        <v>161750</v>
      </c>
      <c r="H23" s="54">
        <v>164906</v>
      </c>
      <c r="I23" s="66">
        <f t="shared" si="1"/>
        <v>1.0195115919629056</v>
      </c>
    </row>
    <row r="24" spans="8:9" ht="12.75">
      <c r="H24" s="54"/>
      <c r="I24" s="66"/>
    </row>
    <row r="25" spans="1:9" ht="15.75">
      <c r="A25" s="8">
        <v>210</v>
      </c>
      <c r="B25" s="9" t="s">
        <v>19</v>
      </c>
      <c r="C25" s="10">
        <f aca="true" t="shared" si="3" ref="C25:H25">SUM(C26:C34)</f>
        <v>168420</v>
      </c>
      <c r="D25" s="10">
        <f t="shared" si="3"/>
        <v>168420</v>
      </c>
      <c r="E25" s="10">
        <f t="shared" si="3"/>
        <v>171920</v>
      </c>
      <c r="F25" s="10">
        <f t="shared" si="3"/>
        <v>171920</v>
      </c>
      <c r="G25" s="10">
        <f t="shared" si="3"/>
        <v>171920</v>
      </c>
      <c r="H25" s="53">
        <f t="shared" si="3"/>
        <v>188878.19</v>
      </c>
      <c r="I25" s="68">
        <f t="shared" si="1"/>
        <v>1.0986400069799906</v>
      </c>
    </row>
    <row r="26" spans="1:9" ht="12.75">
      <c r="A26">
        <v>212002</v>
      </c>
      <c r="B26" t="s">
        <v>20</v>
      </c>
      <c r="C26" s="11">
        <v>7800</v>
      </c>
      <c r="D26" s="11">
        <v>7800</v>
      </c>
      <c r="E26" s="11">
        <v>7800</v>
      </c>
      <c r="F26" s="11">
        <v>7800</v>
      </c>
      <c r="G26" s="11">
        <v>7800</v>
      </c>
      <c r="H26" s="54">
        <v>7928</v>
      </c>
      <c r="I26" s="66">
        <f t="shared" si="1"/>
        <v>1.0164102564102564</v>
      </c>
    </row>
    <row r="27" spans="1:9" ht="12.75">
      <c r="A27">
        <v>212002</v>
      </c>
      <c r="B27" t="s">
        <v>21</v>
      </c>
      <c r="C27" s="11"/>
      <c r="D27" s="11">
        <v>0</v>
      </c>
      <c r="E27" s="11">
        <v>0</v>
      </c>
      <c r="F27" s="11">
        <v>0</v>
      </c>
      <c r="G27" s="11">
        <v>0</v>
      </c>
      <c r="H27" s="54">
        <v>12010</v>
      </c>
      <c r="I27" s="66" t="s">
        <v>397</v>
      </c>
    </row>
    <row r="28" spans="1:9" ht="12.75">
      <c r="A28">
        <v>212002</v>
      </c>
      <c r="B28" t="s">
        <v>22</v>
      </c>
      <c r="C28" s="11">
        <v>12150</v>
      </c>
      <c r="D28" s="11">
        <v>12150</v>
      </c>
      <c r="E28" s="11">
        <v>12150</v>
      </c>
      <c r="F28" s="11">
        <v>12150</v>
      </c>
      <c r="G28" s="11">
        <v>12150</v>
      </c>
      <c r="H28" s="54">
        <v>20608</v>
      </c>
      <c r="I28" s="66">
        <f t="shared" si="1"/>
        <v>1.6961316872427983</v>
      </c>
    </row>
    <row r="29" spans="1:9" ht="12.75">
      <c r="A29">
        <v>212003</v>
      </c>
      <c r="B29" t="s">
        <v>23</v>
      </c>
      <c r="C29" s="11">
        <v>58089</v>
      </c>
      <c r="D29" s="11">
        <v>58089</v>
      </c>
      <c r="E29" s="11">
        <v>58089</v>
      </c>
      <c r="F29" s="11">
        <v>58089</v>
      </c>
      <c r="G29" s="11">
        <v>58089</v>
      </c>
      <c r="H29" s="54">
        <v>55283</v>
      </c>
      <c r="I29" s="66">
        <f t="shared" si="1"/>
        <v>0.951694813131574</v>
      </c>
    </row>
    <row r="30" spans="1:9" ht="12.75">
      <c r="A30">
        <v>212003</v>
      </c>
      <c r="B30" t="s">
        <v>24</v>
      </c>
      <c r="C30" s="11">
        <v>48463</v>
      </c>
      <c r="D30" s="11">
        <v>48463</v>
      </c>
      <c r="E30" s="11">
        <v>48463</v>
      </c>
      <c r="F30" s="11">
        <v>48463</v>
      </c>
      <c r="G30" s="11">
        <v>48463</v>
      </c>
      <c r="H30" s="54">
        <v>49219</v>
      </c>
      <c r="I30" s="66">
        <f t="shared" si="1"/>
        <v>1.015599529537998</v>
      </c>
    </row>
    <row r="31" spans="1:9" ht="12.75">
      <c r="A31">
        <v>212003</v>
      </c>
      <c r="B31" t="s">
        <v>25</v>
      </c>
      <c r="C31" s="11">
        <v>36000</v>
      </c>
      <c r="D31" s="11">
        <v>36000</v>
      </c>
      <c r="E31" s="11">
        <v>39500</v>
      </c>
      <c r="F31" s="11">
        <v>39500</v>
      </c>
      <c r="G31" s="11">
        <v>39500</v>
      </c>
      <c r="H31" s="54">
        <v>40061.09</v>
      </c>
      <c r="I31" s="66">
        <f t="shared" si="1"/>
        <v>1.0142048101265821</v>
      </c>
    </row>
    <row r="32" spans="1:9" ht="12.75">
      <c r="A32">
        <v>212003</v>
      </c>
      <c r="B32" t="s">
        <v>26</v>
      </c>
      <c r="C32" s="11">
        <v>3268</v>
      </c>
      <c r="D32" s="11">
        <v>3268</v>
      </c>
      <c r="E32" s="11">
        <v>3268</v>
      </c>
      <c r="F32" s="11">
        <v>3268</v>
      </c>
      <c r="G32" s="11">
        <v>3268</v>
      </c>
      <c r="H32" s="54">
        <v>2371.94</v>
      </c>
      <c r="I32" s="66">
        <f t="shared" si="1"/>
        <v>0.7258078335373317</v>
      </c>
    </row>
    <row r="33" spans="1:9" ht="12.75">
      <c r="A33">
        <v>212003</v>
      </c>
      <c r="B33" t="s">
        <v>27</v>
      </c>
      <c r="C33" s="11">
        <v>2000</v>
      </c>
      <c r="D33" s="11">
        <v>2000</v>
      </c>
      <c r="E33" s="11">
        <v>2000</v>
      </c>
      <c r="F33" s="11">
        <v>2000</v>
      </c>
      <c r="G33" s="11">
        <v>2000</v>
      </c>
      <c r="H33" s="54">
        <v>1200</v>
      </c>
      <c r="I33" s="66">
        <f t="shared" si="1"/>
        <v>0.6</v>
      </c>
    </row>
    <row r="34" spans="1:9" ht="12.75">
      <c r="A34">
        <v>212003</v>
      </c>
      <c r="B34" t="s">
        <v>28</v>
      </c>
      <c r="C34" s="11">
        <v>650</v>
      </c>
      <c r="D34" s="11">
        <v>650</v>
      </c>
      <c r="E34" s="11">
        <v>650</v>
      </c>
      <c r="F34" s="11">
        <v>650</v>
      </c>
      <c r="G34" s="11">
        <v>650</v>
      </c>
      <c r="H34" s="54">
        <v>197.16</v>
      </c>
      <c r="I34" s="66">
        <f t="shared" si="1"/>
        <v>0.3033230769230769</v>
      </c>
    </row>
    <row r="35" spans="8:9" ht="12.75">
      <c r="H35" s="54"/>
      <c r="I35" s="66"/>
    </row>
    <row r="36" spans="1:9" ht="15.75">
      <c r="A36" s="8">
        <v>220</v>
      </c>
      <c r="B36" s="9" t="s">
        <v>29</v>
      </c>
      <c r="C36" s="10">
        <f aca="true" t="shared" si="4" ref="C36:H36">SUM(C37:C43)</f>
        <v>142813</v>
      </c>
      <c r="D36" s="10">
        <f t="shared" si="4"/>
        <v>142813</v>
      </c>
      <c r="E36" s="10">
        <f t="shared" si="4"/>
        <v>142813</v>
      </c>
      <c r="F36" s="10">
        <f t="shared" si="4"/>
        <v>142813</v>
      </c>
      <c r="G36" s="10">
        <f t="shared" si="4"/>
        <v>142813</v>
      </c>
      <c r="H36" s="53">
        <f t="shared" si="4"/>
        <v>104518</v>
      </c>
      <c r="I36" s="68">
        <f t="shared" si="1"/>
        <v>0.7318521423119744</v>
      </c>
    </row>
    <row r="37" spans="1:9" ht="12.75">
      <c r="A37">
        <v>221004</v>
      </c>
      <c r="B37" t="s">
        <v>30</v>
      </c>
      <c r="C37" s="11">
        <v>116179</v>
      </c>
      <c r="D37" s="11">
        <v>116179</v>
      </c>
      <c r="E37" s="11">
        <v>116179</v>
      </c>
      <c r="F37" s="11">
        <v>116179</v>
      </c>
      <c r="G37" s="11">
        <v>116179</v>
      </c>
      <c r="H37" s="54">
        <v>70943</v>
      </c>
      <c r="I37" s="66">
        <f t="shared" si="1"/>
        <v>0.6106353127501528</v>
      </c>
    </row>
    <row r="38" spans="1:9" ht="12.75">
      <c r="A38">
        <v>222003</v>
      </c>
      <c r="B38" t="s">
        <v>31</v>
      </c>
      <c r="C38" s="11"/>
      <c r="D38" s="11">
        <v>0</v>
      </c>
      <c r="E38" s="11">
        <v>0</v>
      </c>
      <c r="F38" s="11">
        <v>0</v>
      </c>
      <c r="G38" s="11">
        <v>0</v>
      </c>
      <c r="H38" s="54">
        <v>12899</v>
      </c>
      <c r="I38" s="66" t="s">
        <v>397</v>
      </c>
    </row>
    <row r="39" spans="1:9" ht="12.75">
      <c r="A39">
        <v>223001</v>
      </c>
      <c r="B39" t="s">
        <v>32</v>
      </c>
      <c r="C39" s="11">
        <v>7410</v>
      </c>
      <c r="D39" s="11">
        <v>7410</v>
      </c>
      <c r="E39" s="11">
        <v>7410</v>
      </c>
      <c r="F39" s="11">
        <v>7410</v>
      </c>
      <c r="G39" s="11">
        <v>7410</v>
      </c>
      <c r="H39" s="54">
        <v>3521</v>
      </c>
      <c r="I39" s="66">
        <f t="shared" si="1"/>
        <v>0.47516869095816466</v>
      </c>
    </row>
    <row r="40" spans="2:9" ht="12.75">
      <c r="B40" t="s">
        <v>33</v>
      </c>
      <c r="C40" s="11">
        <v>332</v>
      </c>
      <c r="D40" s="11">
        <v>332</v>
      </c>
      <c r="E40" s="11">
        <v>332</v>
      </c>
      <c r="F40" s="11">
        <v>332</v>
      </c>
      <c r="G40" s="11">
        <v>332</v>
      </c>
      <c r="H40" s="54">
        <v>266</v>
      </c>
      <c r="I40" s="66">
        <f t="shared" si="1"/>
        <v>0.8012048192771084</v>
      </c>
    </row>
    <row r="41" spans="2:9" ht="12.75">
      <c r="B41" t="s">
        <v>34</v>
      </c>
      <c r="C41" s="11">
        <v>996</v>
      </c>
      <c r="D41" s="11">
        <v>996</v>
      </c>
      <c r="E41" s="11">
        <v>996</v>
      </c>
      <c r="F41" s="11">
        <v>996</v>
      </c>
      <c r="G41" s="11">
        <v>996</v>
      </c>
      <c r="H41" s="54">
        <v>539</v>
      </c>
      <c r="I41" s="66">
        <f t="shared" si="1"/>
        <v>0.5411646586345381</v>
      </c>
    </row>
    <row r="42" spans="1:9" ht="12.75">
      <c r="A42">
        <v>223002</v>
      </c>
      <c r="B42" t="s">
        <v>35</v>
      </c>
      <c r="C42" s="11">
        <v>15122</v>
      </c>
      <c r="D42" s="11">
        <v>15122</v>
      </c>
      <c r="E42" s="11">
        <v>15122</v>
      </c>
      <c r="F42" s="11">
        <v>15122</v>
      </c>
      <c r="G42" s="11">
        <v>15122</v>
      </c>
      <c r="H42" s="54">
        <v>13806</v>
      </c>
      <c r="I42" s="66">
        <f t="shared" si="1"/>
        <v>0.9129744742758894</v>
      </c>
    </row>
    <row r="43" spans="1:9" ht="12.75">
      <c r="A43">
        <v>229005</v>
      </c>
      <c r="B43" t="s">
        <v>36</v>
      </c>
      <c r="C43" s="11">
        <v>2774</v>
      </c>
      <c r="D43" s="11">
        <v>2774</v>
      </c>
      <c r="E43" s="11">
        <v>2774</v>
      </c>
      <c r="F43" s="11">
        <v>2774</v>
      </c>
      <c r="G43" s="11">
        <v>2774</v>
      </c>
      <c r="H43" s="54">
        <v>2544</v>
      </c>
      <c r="I43" s="66">
        <f t="shared" si="1"/>
        <v>0.9170872386445565</v>
      </c>
    </row>
    <row r="44" spans="8:9" ht="15.75">
      <c r="H44" s="53"/>
      <c r="I44" s="66"/>
    </row>
    <row r="45" spans="1:9" ht="15.75">
      <c r="A45" s="8">
        <v>240</v>
      </c>
      <c r="B45" s="9" t="s">
        <v>37</v>
      </c>
      <c r="C45" s="10">
        <f aca="true" t="shared" si="5" ref="C45:H45">C46</f>
        <v>1328</v>
      </c>
      <c r="D45" s="10">
        <f t="shared" si="5"/>
        <v>1328</v>
      </c>
      <c r="E45" s="10">
        <f t="shared" si="5"/>
        <v>1328</v>
      </c>
      <c r="F45" s="10">
        <f t="shared" si="5"/>
        <v>1328</v>
      </c>
      <c r="G45" s="10">
        <f t="shared" si="5"/>
        <v>1328</v>
      </c>
      <c r="H45" s="53">
        <f t="shared" si="5"/>
        <v>2343</v>
      </c>
      <c r="I45" s="68">
        <f t="shared" si="1"/>
        <v>1.7643072289156627</v>
      </c>
    </row>
    <row r="46" spans="1:9" ht="12.75">
      <c r="A46">
        <v>243</v>
      </c>
      <c r="B46" t="s">
        <v>38</v>
      </c>
      <c r="C46" s="11">
        <v>1328</v>
      </c>
      <c r="D46" s="11">
        <v>1328</v>
      </c>
      <c r="E46" s="11">
        <v>1328</v>
      </c>
      <c r="F46" s="11">
        <v>1328</v>
      </c>
      <c r="G46" s="11">
        <v>1328</v>
      </c>
      <c r="H46" s="54">
        <v>2343</v>
      </c>
      <c r="I46" s="66">
        <f t="shared" si="1"/>
        <v>1.7643072289156627</v>
      </c>
    </row>
    <row r="47" spans="8:9" ht="12.75">
      <c r="H47" s="54"/>
      <c r="I47" s="66"/>
    </row>
    <row r="48" spans="1:9" ht="15.75">
      <c r="A48" s="8">
        <v>290</v>
      </c>
      <c r="B48" s="9" t="s">
        <v>39</v>
      </c>
      <c r="C48" s="10">
        <f>C50+C52</f>
        <v>8453</v>
      </c>
      <c r="D48" s="10">
        <f>SUM(D49:D52)</f>
        <v>8453</v>
      </c>
      <c r="E48" s="10">
        <f>SUM(E49:E52)</f>
        <v>8453</v>
      </c>
      <c r="F48" s="10">
        <f>SUM(F49:F52)</f>
        <v>8453</v>
      </c>
      <c r="G48" s="10">
        <f>SUM(G49:G52)</f>
        <v>8453</v>
      </c>
      <c r="H48" s="53">
        <f>SUM(H49:H52)</f>
        <v>61186</v>
      </c>
      <c r="I48" s="68">
        <f t="shared" si="1"/>
        <v>7.238376907606767</v>
      </c>
    </row>
    <row r="49" spans="1:9" ht="12.75">
      <c r="A49" s="13">
        <v>292006</v>
      </c>
      <c r="B49" s="6" t="s">
        <v>40</v>
      </c>
      <c r="C49" s="12"/>
      <c r="D49" s="12">
        <v>0</v>
      </c>
      <c r="E49" s="12">
        <v>0</v>
      </c>
      <c r="F49" s="12">
        <v>0</v>
      </c>
      <c r="G49" s="12">
        <v>0</v>
      </c>
      <c r="H49" s="54">
        <v>1558</v>
      </c>
      <c r="I49" s="66" t="s">
        <v>397</v>
      </c>
    </row>
    <row r="50" spans="1:9" ht="12.75">
      <c r="A50" s="14">
        <v>292008</v>
      </c>
      <c r="B50" t="s">
        <v>41</v>
      </c>
      <c r="C50" s="11">
        <v>8200</v>
      </c>
      <c r="D50" s="11">
        <v>8200</v>
      </c>
      <c r="E50" s="11">
        <v>8200</v>
      </c>
      <c r="F50" s="11">
        <v>8200</v>
      </c>
      <c r="G50" s="11">
        <v>8200</v>
      </c>
      <c r="H50" s="54">
        <v>19776</v>
      </c>
      <c r="I50" s="66">
        <f t="shared" si="1"/>
        <v>2.4117073170731707</v>
      </c>
    </row>
    <row r="51" spans="1:9" ht="12.75">
      <c r="A51" s="14">
        <v>292012</v>
      </c>
      <c r="B51" t="s">
        <v>369</v>
      </c>
      <c r="C51" s="11"/>
      <c r="D51" s="11">
        <v>0</v>
      </c>
      <c r="E51" s="11">
        <v>0</v>
      </c>
      <c r="F51" s="11">
        <v>0</v>
      </c>
      <c r="G51" s="11">
        <v>0</v>
      </c>
      <c r="H51" s="54">
        <v>4311</v>
      </c>
      <c r="I51" s="66" t="s">
        <v>397</v>
      </c>
    </row>
    <row r="52" spans="1:9" ht="12.75">
      <c r="A52" s="14">
        <v>292027</v>
      </c>
      <c r="B52" t="s">
        <v>39</v>
      </c>
      <c r="C52" s="11">
        <v>253</v>
      </c>
      <c r="D52" s="11">
        <v>253</v>
      </c>
      <c r="E52" s="11">
        <v>253</v>
      </c>
      <c r="F52" s="11">
        <v>253</v>
      </c>
      <c r="G52" s="11">
        <v>253</v>
      </c>
      <c r="H52" s="54">
        <v>35541</v>
      </c>
      <c r="I52" s="66">
        <f t="shared" si="1"/>
        <v>140.47826086956522</v>
      </c>
    </row>
    <row r="53" spans="8:9" ht="12.75">
      <c r="H53" s="54"/>
      <c r="I53" s="66"/>
    </row>
    <row r="54" spans="1:9" ht="15.75">
      <c r="A54" s="8">
        <v>300</v>
      </c>
      <c r="B54" s="9" t="s">
        <v>42</v>
      </c>
      <c r="C54" s="10">
        <f>SUM(C57:C80)</f>
        <v>1087407</v>
      </c>
      <c r="D54" s="10">
        <f>SUM(D56:D80)</f>
        <v>1087407</v>
      </c>
      <c r="E54" s="10">
        <f>SUM(E56:E80)</f>
        <v>1087407</v>
      </c>
      <c r="F54" s="10">
        <f>SUM(F56:F80)</f>
        <v>1087407</v>
      </c>
      <c r="G54" s="10">
        <f>SUM(G56:G80)</f>
        <v>1087407</v>
      </c>
      <c r="H54" s="53">
        <f>SUM(H55:H80)</f>
        <v>1252193</v>
      </c>
      <c r="I54" s="68">
        <f t="shared" si="1"/>
        <v>1.1515403156315895</v>
      </c>
    </row>
    <row r="55" spans="1:9" ht="12.75">
      <c r="A55" s="13">
        <v>311000</v>
      </c>
      <c r="B55" s="6" t="s">
        <v>370</v>
      </c>
      <c r="C55" s="12"/>
      <c r="D55" s="12">
        <v>0</v>
      </c>
      <c r="E55" s="12">
        <v>0</v>
      </c>
      <c r="F55" s="12">
        <v>0</v>
      </c>
      <c r="G55" s="12">
        <v>0</v>
      </c>
      <c r="H55" s="54">
        <v>3300</v>
      </c>
      <c r="I55" s="66" t="s">
        <v>397</v>
      </c>
    </row>
    <row r="56" spans="1:9" ht="12.75">
      <c r="A56" s="13">
        <v>311000</v>
      </c>
      <c r="B56" s="6" t="s">
        <v>371</v>
      </c>
      <c r="C56" s="12"/>
      <c r="D56" s="12">
        <v>0</v>
      </c>
      <c r="E56" s="12">
        <v>0</v>
      </c>
      <c r="F56" s="12">
        <v>0</v>
      </c>
      <c r="G56" s="12">
        <v>0</v>
      </c>
      <c r="H56" s="54">
        <v>1308</v>
      </c>
      <c r="I56" s="66" t="s">
        <v>397</v>
      </c>
    </row>
    <row r="57" spans="1:9" ht="12.75">
      <c r="A57" s="13">
        <v>312001</v>
      </c>
      <c r="B57" s="6" t="s">
        <v>44</v>
      </c>
      <c r="C57" s="11">
        <v>1796</v>
      </c>
      <c r="D57" s="11">
        <v>1796</v>
      </c>
      <c r="E57" s="11">
        <v>1796</v>
      </c>
      <c r="F57" s="11">
        <v>1796</v>
      </c>
      <c r="G57" s="11">
        <v>1796</v>
      </c>
      <c r="H57" s="54">
        <v>2788</v>
      </c>
      <c r="I57" s="66">
        <f t="shared" si="1"/>
        <v>1.552338530066815</v>
      </c>
    </row>
    <row r="58" spans="1:9" ht="12.75">
      <c r="A58" s="13">
        <v>312001</v>
      </c>
      <c r="B58" s="6" t="s">
        <v>45</v>
      </c>
      <c r="C58" s="11"/>
      <c r="D58" s="11">
        <v>0</v>
      </c>
      <c r="E58" s="11">
        <v>0</v>
      </c>
      <c r="F58" s="11">
        <v>0</v>
      </c>
      <c r="G58" s="11">
        <v>0</v>
      </c>
      <c r="H58" s="54">
        <v>7593</v>
      </c>
      <c r="I58" s="66" t="s">
        <v>397</v>
      </c>
    </row>
    <row r="59" spans="1:9" ht="12.75">
      <c r="A59" s="13">
        <v>312001</v>
      </c>
      <c r="B59" s="6" t="s">
        <v>46</v>
      </c>
      <c r="C59" s="11">
        <v>9689</v>
      </c>
      <c r="D59" s="11">
        <v>9689</v>
      </c>
      <c r="E59" s="11">
        <v>9689</v>
      </c>
      <c r="F59" s="11">
        <v>9689</v>
      </c>
      <c r="G59" s="11">
        <v>9689</v>
      </c>
      <c r="H59" s="54">
        <v>10069</v>
      </c>
      <c r="I59" s="66">
        <f t="shared" si="1"/>
        <v>1.03921973371865</v>
      </c>
    </row>
    <row r="60" spans="1:9" ht="12.75">
      <c r="A60" s="13">
        <v>312001</v>
      </c>
      <c r="B60" s="6" t="s">
        <v>47</v>
      </c>
      <c r="C60" s="11"/>
      <c r="D60" s="11">
        <v>0</v>
      </c>
      <c r="E60" s="11">
        <v>0</v>
      </c>
      <c r="F60" s="11">
        <v>0</v>
      </c>
      <c r="G60" s="11">
        <v>0</v>
      </c>
      <c r="H60" s="54">
        <v>13494</v>
      </c>
      <c r="I60" s="66" t="s">
        <v>397</v>
      </c>
    </row>
    <row r="61" spans="1:9" ht="12.75">
      <c r="A61" s="13">
        <v>312001</v>
      </c>
      <c r="B61" s="6" t="s">
        <v>48</v>
      </c>
      <c r="C61" s="11">
        <v>406</v>
      </c>
      <c r="D61" s="11">
        <v>406</v>
      </c>
      <c r="E61" s="11">
        <v>406</v>
      </c>
      <c r="F61" s="11">
        <v>406</v>
      </c>
      <c r="G61" s="11">
        <v>406</v>
      </c>
      <c r="H61" s="54">
        <v>415</v>
      </c>
      <c r="I61" s="66">
        <f t="shared" si="1"/>
        <v>1.022167487684729</v>
      </c>
    </row>
    <row r="62" spans="1:9" ht="12.75">
      <c r="A62" s="13">
        <v>312001</v>
      </c>
      <c r="B62" s="6" t="s">
        <v>49</v>
      </c>
      <c r="C62" s="11">
        <v>9428</v>
      </c>
      <c r="D62" s="11">
        <v>9428</v>
      </c>
      <c r="E62" s="11">
        <v>9428</v>
      </c>
      <c r="F62" s="11">
        <v>9428</v>
      </c>
      <c r="G62" s="11">
        <v>9428</v>
      </c>
      <c r="H62" s="54">
        <v>9373</v>
      </c>
      <c r="I62" s="66">
        <f t="shared" si="1"/>
        <v>0.9941663131098855</v>
      </c>
    </row>
    <row r="63" spans="1:9" ht="12.75">
      <c r="A63" s="13">
        <v>312001</v>
      </c>
      <c r="B63" s="6" t="s">
        <v>50</v>
      </c>
      <c r="C63" s="11">
        <v>2681</v>
      </c>
      <c r="D63" s="11">
        <v>2681</v>
      </c>
      <c r="E63" s="11">
        <v>2681</v>
      </c>
      <c r="F63" s="11">
        <v>2681</v>
      </c>
      <c r="G63" s="11">
        <v>2681</v>
      </c>
      <c r="H63" s="54">
        <v>2680</v>
      </c>
      <c r="I63" s="66">
        <f t="shared" si="1"/>
        <v>0.999627004848937</v>
      </c>
    </row>
    <row r="64" spans="1:9" ht="12.75">
      <c r="A64" s="13">
        <v>312001</v>
      </c>
      <c r="B64" s="6" t="s">
        <v>51</v>
      </c>
      <c r="C64" s="11">
        <v>1328</v>
      </c>
      <c r="D64" s="11">
        <v>1328</v>
      </c>
      <c r="E64" s="11">
        <v>1328</v>
      </c>
      <c r="F64" s="11">
        <v>1328</v>
      </c>
      <c r="G64" s="11">
        <v>1328</v>
      </c>
      <c r="H64" s="54">
        <v>1514</v>
      </c>
      <c r="I64" s="66">
        <f t="shared" si="1"/>
        <v>1.1400602409638554</v>
      </c>
    </row>
    <row r="65" spans="1:9" ht="12.75">
      <c r="A65" s="13">
        <v>312001</v>
      </c>
      <c r="B65" s="6" t="s">
        <v>52</v>
      </c>
      <c r="C65" s="11">
        <v>1178</v>
      </c>
      <c r="D65" s="11">
        <v>1178</v>
      </c>
      <c r="E65" s="11">
        <v>1178</v>
      </c>
      <c r="F65" s="11">
        <v>1178</v>
      </c>
      <c r="G65" s="11">
        <v>1178</v>
      </c>
      <c r="H65" s="54">
        <v>928</v>
      </c>
      <c r="I65" s="66">
        <f t="shared" si="1"/>
        <v>0.7877758913412564</v>
      </c>
    </row>
    <row r="66" spans="1:9" ht="12.75">
      <c r="A66" s="13">
        <v>312001</v>
      </c>
      <c r="B66" s="6" t="s">
        <v>53</v>
      </c>
      <c r="C66" s="11">
        <v>974843</v>
      </c>
      <c r="D66" s="11">
        <v>974843</v>
      </c>
      <c r="E66" s="11">
        <v>974843</v>
      </c>
      <c r="F66" s="11">
        <v>974843</v>
      </c>
      <c r="G66" s="11">
        <v>974843</v>
      </c>
      <c r="H66" s="54">
        <v>943384</v>
      </c>
      <c r="I66" s="66">
        <f t="shared" si="1"/>
        <v>0.9677291625420709</v>
      </c>
    </row>
    <row r="67" spans="1:9" ht="12.75">
      <c r="A67" s="13">
        <v>312001</v>
      </c>
      <c r="B67" s="6" t="s">
        <v>54</v>
      </c>
      <c r="C67" s="11">
        <v>12168</v>
      </c>
      <c r="D67" s="11">
        <v>12168</v>
      </c>
      <c r="E67" s="11">
        <v>12168</v>
      </c>
      <c r="F67" s="11">
        <v>12168</v>
      </c>
      <c r="G67" s="11">
        <v>12168</v>
      </c>
      <c r="H67" s="54">
        <v>12261</v>
      </c>
      <c r="I67" s="66">
        <f t="shared" si="1"/>
        <v>1.0076429980276134</v>
      </c>
    </row>
    <row r="68" spans="1:9" ht="12.75">
      <c r="A68" s="13">
        <v>312001</v>
      </c>
      <c r="B68" s="6" t="s">
        <v>55</v>
      </c>
      <c r="C68" s="11">
        <v>1516</v>
      </c>
      <c r="D68" s="11">
        <v>1516</v>
      </c>
      <c r="E68" s="11">
        <v>1516</v>
      </c>
      <c r="F68" s="11">
        <v>1516</v>
      </c>
      <c r="G68" s="11">
        <v>1516</v>
      </c>
      <c r="H68" s="54">
        <v>2240</v>
      </c>
      <c r="I68" s="66">
        <f t="shared" si="1"/>
        <v>1.4775725593667546</v>
      </c>
    </row>
    <row r="69" spans="1:9" ht="12.75">
      <c r="A69" s="13">
        <v>312001</v>
      </c>
      <c r="B69" s="6" t="s">
        <v>56</v>
      </c>
      <c r="C69" s="11">
        <v>8893</v>
      </c>
      <c r="D69" s="11">
        <v>8893</v>
      </c>
      <c r="E69" s="11">
        <v>8893</v>
      </c>
      <c r="F69" s="11">
        <v>8893</v>
      </c>
      <c r="G69" s="11">
        <v>8893</v>
      </c>
      <c r="H69" s="54">
        <v>8122</v>
      </c>
      <c r="I69" s="66">
        <f t="shared" si="1"/>
        <v>0.9133025975486337</v>
      </c>
    </row>
    <row r="70" spans="1:9" ht="12.75">
      <c r="A70" s="13">
        <v>312001</v>
      </c>
      <c r="B70" s="6" t="s">
        <v>57</v>
      </c>
      <c r="C70" s="11">
        <v>6186</v>
      </c>
      <c r="D70" s="11">
        <v>6186</v>
      </c>
      <c r="E70" s="11">
        <v>6186</v>
      </c>
      <c r="F70" s="11">
        <v>6186</v>
      </c>
      <c r="G70" s="11">
        <v>6186</v>
      </c>
      <c r="H70" s="54">
        <v>6566</v>
      </c>
      <c r="I70" s="66">
        <f t="shared" si="1"/>
        <v>1.0614290333010024</v>
      </c>
    </row>
    <row r="71" spans="1:9" ht="12.75">
      <c r="A71" s="13">
        <v>312001</v>
      </c>
      <c r="B71" s="6" t="s">
        <v>58</v>
      </c>
      <c r="C71" s="11">
        <v>22672</v>
      </c>
      <c r="D71" s="11">
        <v>22672</v>
      </c>
      <c r="E71" s="11">
        <v>22672</v>
      </c>
      <c r="F71" s="11">
        <v>22672</v>
      </c>
      <c r="G71" s="11">
        <v>22672</v>
      </c>
      <c r="H71" s="54">
        <v>21941</v>
      </c>
      <c r="I71" s="66">
        <f t="shared" si="1"/>
        <v>0.967757586450247</v>
      </c>
    </row>
    <row r="72" spans="1:9" ht="12.75">
      <c r="A72" s="13">
        <v>312001</v>
      </c>
      <c r="B72" s="6" t="s">
        <v>59</v>
      </c>
      <c r="C72" s="11">
        <v>12356</v>
      </c>
      <c r="D72" s="11">
        <v>12356</v>
      </c>
      <c r="E72" s="11">
        <v>12356</v>
      </c>
      <c r="F72" s="11">
        <v>12356</v>
      </c>
      <c r="G72" s="11">
        <v>12356</v>
      </c>
      <c r="H72" s="54">
        <v>14256</v>
      </c>
      <c r="I72" s="66">
        <f t="shared" si="1"/>
        <v>1.1537714470702494</v>
      </c>
    </row>
    <row r="73" spans="1:9" ht="12.75">
      <c r="A73" s="13">
        <v>312001</v>
      </c>
      <c r="B73" s="6" t="s">
        <v>60</v>
      </c>
      <c r="C73" s="11">
        <v>3652</v>
      </c>
      <c r="D73" s="11">
        <v>3652</v>
      </c>
      <c r="E73" s="11">
        <v>3652</v>
      </c>
      <c r="F73" s="11">
        <v>3652</v>
      </c>
      <c r="G73" s="11">
        <v>3652</v>
      </c>
      <c r="H73" s="54">
        <v>5254</v>
      </c>
      <c r="I73" s="66">
        <f t="shared" si="1"/>
        <v>1.4386637458926617</v>
      </c>
    </row>
    <row r="74" spans="1:9" ht="12.75">
      <c r="A74" s="13">
        <v>312001</v>
      </c>
      <c r="B74" s="6" t="s">
        <v>372</v>
      </c>
      <c r="C74" s="11"/>
      <c r="D74" s="11">
        <v>0</v>
      </c>
      <c r="E74" s="11">
        <v>0</v>
      </c>
      <c r="F74" s="11">
        <v>0</v>
      </c>
      <c r="G74" s="11">
        <v>0</v>
      </c>
      <c r="H74" s="54">
        <v>2916</v>
      </c>
      <c r="I74" s="66" t="s">
        <v>397</v>
      </c>
    </row>
    <row r="75" spans="1:9" ht="12.75">
      <c r="A75" s="13">
        <v>312001</v>
      </c>
      <c r="B75" s="6" t="s">
        <v>61</v>
      </c>
      <c r="C75" s="11">
        <v>3652</v>
      </c>
      <c r="D75" s="11">
        <v>3652</v>
      </c>
      <c r="E75" s="11">
        <v>3652</v>
      </c>
      <c r="F75" s="11">
        <v>3652</v>
      </c>
      <c r="G75" s="11">
        <v>3652</v>
      </c>
      <c r="H75" s="54">
        <v>3337</v>
      </c>
      <c r="I75" s="66">
        <f aca="true" t="shared" si="6" ref="I75:I138">H75/G75</f>
        <v>0.9137458926615553</v>
      </c>
    </row>
    <row r="76" spans="1:9" ht="12.75">
      <c r="A76" s="13">
        <v>312001</v>
      </c>
      <c r="B76" s="6" t="s">
        <v>62</v>
      </c>
      <c r="C76" s="11"/>
      <c r="D76" s="11">
        <v>0</v>
      </c>
      <c r="E76" s="11">
        <v>0</v>
      </c>
      <c r="F76" s="11">
        <v>0</v>
      </c>
      <c r="G76" s="11">
        <v>0</v>
      </c>
      <c r="H76" s="54">
        <v>73811</v>
      </c>
      <c r="I76" s="66" t="s">
        <v>397</v>
      </c>
    </row>
    <row r="77" spans="1:9" ht="12.75">
      <c r="A77" s="13">
        <v>312001</v>
      </c>
      <c r="B77" s="6" t="s">
        <v>62</v>
      </c>
      <c r="C77" s="11"/>
      <c r="D77" s="11">
        <v>0</v>
      </c>
      <c r="E77" s="11">
        <v>0</v>
      </c>
      <c r="F77" s="11">
        <v>0</v>
      </c>
      <c r="G77" s="11">
        <v>0</v>
      </c>
      <c r="H77" s="54">
        <v>88349</v>
      </c>
      <c r="I77" s="66" t="s">
        <v>397</v>
      </c>
    </row>
    <row r="78" spans="1:9" ht="12.75">
      <c r="A78" s="13">
        <v>312001</v>
      </c>
      <c r="B78" s="6" t="s">
        <v>373</v>
      </c>
      <c r="C78" s="11"/>
      <c r="D78" s="11">
        <v>0</v>
      </c>
      <c r="E78" s="11">
        <v>0</v>
      </c>
      <c r="F78" s="11">
        <v>0</v>
      </c>
      <c r="G78" s="11">
        <v>0</v>
      </c>
      <c r="H78" s="54">
        <v>862</v>
      </c>
      <c r="I78" s="66" t="s">
        <v>397</v>
      </c>
    </row>
    <row r="79" spans="1:9" ht="12.75">
      <c r="A79" s="13">
        <v>312002</v>
      </c>
      <c r="B79" s="6" t="s">
        <v>63</v>
      </c>
      <c r="C79" s="11">
        <v>11710</v>
      </c>
      <c r="D79" s="11">
        <v>11710</v>
      </c>
      <c r="E79" s="11">
        <v>11710</v>
      </c>
      <c r="F79" s="11">
        <v>11710</v>
      </c>
      <c r="G79" s="11">
        <v>11710</v>
      </c>
      <c r="H79" s="54">
        <v>12182</v>
      </c>
      <c r="I79" s="66">
        <f t="shared" si="6"/>
        <v>1.0403074295473953</v>
      </c>
    </row>
    <row r="80" spans="1:9" ht="12.75">
      <c r="A80" s="13">
        <v>312007</v>
      </c>
      <c r="B80" s="6" t="s">
        <v>64</v>
      </c>
      <c r="C80" s="11">
        <v>3253</v>
      </c>
      <c r="D80" s="11">
        <v>3253</v>
      </c>
      <c r="E80" s="11">
        <v>3253</v>
      </c>
      <c r="F80" s="11">
        <v>3253</v>
      </c>
      <c r="G80" s="11">
        <v>3253</v>
      </c>
      <c r="H80" s="54">
        <v>3250</v>
      </c>
      <c r="I80" s="66">
        <f t="shared" si="6"/>
        <v>0.9990777743621273</v>
      </c>
    </row>
    <row r="81" spans="1:9" ht="12.75">
      <c r="A81" s="13"/>
      <c r="B81" s="6"/>
      <c r="C81" s="11"/>
      <c r="D81" s="11"/>
      <c r="E81" s="11"/>
      <c r="F81" s="11"/>
      <c r="G81" s="11"/>
      <c r="H81" s="55"/>
      <c r="I81" s="66"/>
    </row>
    <row r="82" spans="1:9" ht="15.75">
      <c r="A82" s="16"/>
      <c r="B82" s="9" t="s">
        <v>65</v>
      </c>
      <c r="C82" s="10">
        <f aca="true" t="shared" si="7" ref="C82:H82">C9+C12+C15+C25+C36+C45+C48+C54</f>
        <v>4874176</v>
      </c>
      <c r="D82" s="10">
        <f t="shared" si="7"/>
        <v>4874176</v>
      </c>
      <c r="E82" s="10">
        <f t="shared" si="7"/>
        <v>4877676</v>
      </c>
      <c r="F82" s="10">
        <f t="shared" si="7"/>
        <v>4877676</v>
      </c>
      <c r="G82" s="10">
        <f t="shared" si="7"/>
        <v>4877676</v>
      </c>
      <c r="H82" s="53">
        <f t="shared" si="7"/>
        <v>4400638.1899999995</v>
      </c>
      <c r="I82" s="68">
        <f t="shared" si="6"/>
        <v>0.9021997750568097</v>
      </c>
    </row>
    <row r="83" spans="1:9" ht="15.75">
      <c r="A83" s="16"/>
      <c r="B83" s="9"/>
      <c r="C83" s="10"/>
      <c r="D83" s="10"/>
      <c r="E83" s="10"/>
      <c r="F83" s="10"/>
      <c r="G83" s="10"/>
      <c r="H83" s="53"/>
      <c r="I83" s="66"/>
    </row>
    <row r="84" spans="1:9" ht="18">
      <c r="A84" s="17" t="s">
        <v>66</v>
      </c>
      <c r="B84" s="17"/>
      <c r="H84" s="53"/>
      <c r="I84" s="66"/>
    </row>
    <row r="85" spans="1:9" ht="18">
      <c r="A85" s="17"/>
      <c r="B85" s="17"/>
      <c r="H85" s="53"/>
      <c r="I85" s="66"/>
    </row>
    <row r="86" spans="1:9" ht="15.75">
      <c r="A86" s="8">
        <v>233</v>
      </c>
      <c r="B86" s="9" t="s">
        <v>67</v>
      </c>
      <c r="C86" s="10">
        <f aca="true" t="shared" si="8" ref="C86:H86">C87</f>
        <v>13278</v>
      </c>
      <c r="D86" s="10">
        <f t="shared" si="8"/>
        <v>13278</v>
      </c>
      <c r="E86" s="10">
        <f t="shared" si="8"/>
        <v>13278</v>
      </c>
      <c r="F86" s="10">
        <f t="shared" si="8"/>
        <v>13278</v>
      </c>
      <c r="G86" s="10">
        <f t="shared" si="8"/>
        <v>13278</v>
      </c>
      <c r="H86" s="53">
        <f t="shared" si="8"/>
        <v>89399</v>
      </c>
      <c r="I86" s="68">
        <f t="shared" si="6"/>
        <v>6.732866395541497</v>
      </c>
    </row>
    <row r="87" spans="1:9" ht="12.75">
      <c r="A87" s="6">
        <v>233000</v>
      </c>
      <c r="B87" s="6" t="s">
        <v>67</v>
      </c>
      <c r="C87" s="11">
        <v>13278</v>
      </c>
      <c r="D87" s="11">
        <v>13278</v>
      </c>
      <c r="E87" s="11">
        <v>13278</v>
      </c>
      <c r="F87" s="11">
        <v>13278</v>
      </c>
      <c r="G87" s="11">
        <v>13278</v>
      </c>
      <c r="H87" s="54">
        <v>89399</v>
      </c>
      <c r="I87" s="66">
        <f t="shared" si="6"/>
        <v>6.732866395541497</v>
      </c>
    </row>
    <row r="88" spans="1:9" ht="12.75">
      <c r="A88" s="6"/>
      <c r="B88" s="6"/>
      <c r="C88" s="11"/>
      <c r="D88" s="11"/>
      <c r="E88" s="11"/>
      <c r="F88" s="11"/>
      <c r="G88" s="11"/>
      <c r="H88" s="54"/>
      <c r="I88" s="66"/>
    </row>
    <row r="89" spans="1:9" ht="15.75">
      <c r="A89" s="8">
        <v>322</v>
      </c>
      <c r="B89" s="9" t="s">
        <v>68</v>
      </c>
      <c r="C89" s="18">
        <f>SUM(C92:C101)</f>
        <v>200655</v>
      </c>
      <c r="D89" s="18">
        <f>SUM(D90:D101)</f>
        <v>3486631</v>
      </c>
      <c r="E89" s="18">
        <f>SUM(E90:E101)</f>
        <v>3486631</v>
      </c>
      <c r="F89" s="18">
        <f>SUM(F90:F101)</f>
        <v>3486631</v>
      </c>
      <c r="G89" s="18">
        <f>SUM(G90:G101)</f>
        <v>3486631</v>
      </c>
      <c r="H89" s="56">
        <f>SUM(H90:H101)</f>
        <v>1328148</v>
      </c>
      <c r="I89" s="68">
        <f t="shared" si="6"/>
        <v>0.3809258851883093</v>
      </c>
    </row>
    <row r="90" spans="1:9" ht="12.75">
      <c r="A90" s="13">
        <v>322001</v>
      </c>
      <c r="B90" s="6" t="s">
        <v>69</v>
      </c>
      <c r="C90" s="19"/>
      <c r="D90" s="19">
        <v>0</v>
      </c>
      <c r="E90" s="19">
        <v>0</v>
      </c>
      <c r="F90" s="19">
        <v>0</v>
      </c>
      <c r="G90" s="19">
        <v>0</v>
      </c>
      <c r="H90" s="54">
        <v>98878</v>
      </c>
      <c r="I90" s="66" t="s">
        <v>397</v>
      </c>
    </row>
    <row r="91" spans="1:9" ht="12.75">
      <c r="A91" s="6">
        <v>322001</v>
      </c>
      <c r="B91" s="6" t="s">
        <v>70</v>
      </c>
      <c r="C91" s="11">
        <v>39833</v>
      </c>
      <c r="D91" s="11">
        <v>39833</v>
      </c>
      <c r="E91" s="11">
        <v>39833</v>
      </c>
      <c r="F91" s="11">
        <v>39833</v>
      </c>
      <c r="G91" s="11">
        <v>39833</v>
      </c>
      <c r="H91" s="54">
        <v>39833</v>
      </c>
      <c r="I91" s="66">
        <f t="shared" si="6"/>
        <v>1</v>
      </c>
    </row>
    <row r="92" spans="1:9" ht="12.75">
      <c r="A92" s="6">
        <v>322002</v>
      </c>
      <c r="B92" s="6" t="s">
        <v>71</v>
      </c>
      <c r="C92" s="11">
        <v>131761</v>
      </c>
      <c r="D92" s="11">
        <v>131761</v>
      </c>
      <c r="E92" s="11">
        <v>131761</v>
      </c>
      <c r="F92" s="11">
        <v>131761</v>
      </c>
      <c r="G92" s="11">
        <v>131761</v>
      </c>
      <c r="H92" s="54">
        <v>0</v>
      </c>
      <c r="I92" s="66">
        <f t="shared" si="6"/>
        <v>0</v>
      </c>
    </row>
    <row r="93" spans="1:9" ht="12.75">
      <c r="A93" s="6">
        <v>322001</v>
      </c>
      <c r="B93" s="6" t="s">
        <v>72</v>
      </c>
      <c r="C93" s="11"/>
      <c r="D93" s="11">
        <v>506540</v>
      </c>
      <c r="E93" s="11">
        <v>506540</v>
      </c>
      <c r="F93" s="11">
        <v>506540</v>
      </c>
      <c r="G93" s="11">
        <v>506540</v>
      </c>
      <c r="H93" s="54">
        <v>422677</v>
      </c>
      <c r="I93" s="66">
        <f t="shared" si="6"/>
        <v>0.8344395309353654</v>
      </c>
    </row>
    <row r="94" spans="1:9" ht="12.75">
      <c r="A94" s="6">
        <v>322001</v>
      </c>
      <c r="B94" s="6" t="s">
        <v>73</v>
      </c>
      <c r="C94" s="11"/>
      <c r="D94" s="11">
        <v>408290</v>
      </c>
      <c r="E94" s="11">
        <v>408290</v>
      </c>
      <c r="F94" s="11">
        <v>408290</v>
      </c>
      <c r="G94" s="11">
        <v>408290</v>
      </c>
      <c r="H94" s="54">
        <v>152353</v>
      </c>
      <c r="I94" s="66">
        <f t="shared" si="6"/>
        <v>0.37314898723946216</v>
      </c>
    </row>
    <row r="95" spans="1:9" ht="12.75">
      <c r="A95" s="6">
        <v>322001</v>
      </c>
      <c r="B95" s="6" t="s">
        <v>74</v>
      </c>
      <c r="C95" s="11"/>
      <c r="D95" s="11">
        <v>929288</v>
      </c>
      <c r="E95" s="11">
        <v>929288</v>
      </c>
      <c r="F95" s="11">
        <v>929288</v>
      </c>
      <c r="G95" s="11">
        <v>929288</v>
      </c>
      <c r="H95" s="54">
        <v>525890</v>
      </c>
      <c r="I95" s="66">
        <f t="shared" si="6"/>
        <v>0.5659063713294479</v>
      </c>
    </row>
    <row r="96" spans="1:9" ht="12.75">
      <c r="A96" s="6">
        <v>322001</v>
      </c>
      <c r="B96" s="6" t="s">
        <v>75</v>
      </c>
      <c r="C96" s="11"/>
      <c r="D96" s="11">
        <v>1192858</v>
      </c>
      <c r="E96" s="11">
        <v>1192858</v>
      </c>
      <c r="F96" s="11">
        <v>1192858</v>
      </c>
      <c r="G96" s="11">
        <v>1192858</v>
      </c>
      <c r="H96" s="54">
        <v>0</v>
      </c>
      <c r="I96" s="66">
        <f t="shared" si="6"/>
        <v>0</v>
      </c>
    </row>
    <row r="97" spans="1:9" ht="12.75">
      <c r="A97" s="6">
        <v>322001</v>
      </c>
      <c r="B97" s="6" t="s">
        <v>76</v>
      </c>
      <c r="C97" s="11">
        <v>29061</v>
      </c>
      <c r="D97" s="11">
        <v>249000</v>
      </c>
      <c r="E97" s="11">
        <v>249000</v>
      </c>
      <c r="F97" s="11">
        <v>249000</v>
      </c>
      <c r="G97" s="11">
        <v>249000</v>
      </c>
      <c r="H97" s="54">
        <v>0</v>
      </c>
      <c r="I97" s="66">
        <f t="shared" si="6"/>
        <v>0</v>
      </c>
    </row>
    <row r="98" spans="1:9" ht="12.75">
      <c r="A98" s="6">
        <v>322001</v>
      </c>
      <c r="B98" s="6" t="s">
        <v>77</v>
      </c>
      <c r="C98" s="11"/>
      <c r="D98" s="11">
        <v>0</v>
      </c>
      <c r="E98" s="11">
        <v>0</v>
      </c>
      <c r="F98" s="11">
        <v>0</v>
      </c>
      <c r="G98" s="11">
        <v>0</v>
      </c>
      <c r="H98" s="54">
        <v>13500</v>
      </c>
      <c r="I98" s="66" t="s">
        <v>397</v>
      </c>
    </row>
    <row r="99" spans="1:9" ht="12.75">
      <c r="A99" s="6">
        <v>322001</v>
      </c>
      <c r="B99" s="6" t="s">
        <v>78</v>
      </c>
      <c r="C99" s="11"/>
      <c r="D99" s="11">
        <v>0</v>
      </c>
      <c r="E99" s="11">
        <v>0</v>
      </c>
      <c r="F99" s="11">
        <v>0</v>
      </c>
      <c r="G99" s="11">
        <v>0</v>
      </c>
      <c r="H99" s="54">
        <v>10059</v>
      </c>
      <c r="I99" s="66" t="s">
        <v>397</v>
      </c>
    </row>
    <row r="100" spans="1:9" ht="12.75">
      <c r="A100" s="6">
        <v>322001</v>
      </c>
      <c r="B100" s="6" t="s">
        <v>79</v>
      </c>
      <c r="C100" s="11"/>
      <c r="D100" s="11">
        <v>0</v>
      </c>
      <c r="E100" s="11">
        <v>0</v>
      </c>
      <c r="F100" s="11">
        <v>0</v>
      </c>
      <c r="G100" s="11">
        <v>0</v>
      </c>
      <c r="H100" s="54">
        <v>64958</v>
      </c>
      <c r="I100" s="66" t="s">
        <v>397</v>
      </c>
    </row>
    <row r="101" spans="1:9" ht="12.75">
      <c r="A101" s="6">
        <v>322002</v>
      </c>
      <c r="B101" s="6" t="s">
        <v>80</v>
      </c>
      <c r="C101" s="11">
        <v>39833</v>
      </c>
      <c r="D101" s="11">
        <v>29061</v>
      </c>
      <c r="E101" s="11">
        <v>29061</v>
      </c>
      <c r="F101" s="11">
        <v>29061</v>
      </c>
      <c r="G101" s="11">
        <v>29061</v>
      </c>
      <c r="H101" s="54">
        <v>0</v>
      </c>
      <c r="I101" s="66">
        <f t="shared" si="6"/>
        <v>0</v>
      </c>
    </row>
    <row r="102" spans="8:9" ht="12.75">
      <c r="H102" s="54"/>
      <c r="I102" s="66"/>
    </row>
    <row r="103" spans="1:9" ht="15.75">
      <c r="A103" s="20"/>
      <c r="B103" s="21" t="s">
        <v>81</v>
      </c>
      <c r="C103" s="10" t="e">
        <f>#REF!+C86+C89+#REF!</f>
        <v>#REF!</v>
      </c>
      <c r="D103" s="10">
        <f>D86+D89</f>
        <v>3499909</v>
      </c>
      <c r="E103" s="10">
        <f>E86+E89</f>
        <v>3499909</v>
      </c>
      <c r="F103" s="10">
        <f>F86+F89</f>
        <v>3499909</v>
      </c>
      <c r="G103" s="10">
        <f>G86+G89</f>
        <v>3499909</v>
      </c>
      <c r="H103" s="53">
        <f>H86+H89</f>
        <v>1417547</v>
      </c>
      <c r="I103" s="68">
        <f t="shared" si="6"/>
        <v>0.4050239591943676</v>
      </c>
    </row>
    <row r="104" spans="1:9" ht="15.75">
      <c r="A104" s="20"/>
      <c r="B104" s="21"/>
      <c r="C104" s="10"/>
      <c r="D104" s="10"/>
      <c r="E104" s="10"/>
      <c r="F104" s="10"/>
      <c r="G104" s="10"/>
      <c r="H104" s="53"/>
      <c r="I104" s="66"/>
    </row>
    <row r="105" spans="1:9" ht="18">
      <c r="A105" s="5" t="s">
        <v>82</v>
      </c>
      <c r="B105" s="22"/>
      <c r="C105" s="7" t="s">
        <v>83</v>
      </c>
      <c r="D105" s="7" t="s">
        <v>5</v>
      </c>
      <c r="E105" s="7" t="s">
        <v>5</v>
      </c>
      <c r="F105" s="7" t="s">
        <v>5</v>
      </c>
      <c r="G105" s="7" t="s">
        <v>5</v>
      </c>
      <c r="H105" s="57" t="s">
        <v>367</v>
      </c>
      <c r="I105" s="66"/>
    </row>
    <row r="106" ht="12.75">
      <c r="I106" s="66"/>
    </row>
    <row r="107" spans="1:9" ht="15.75">
      <c r="A107" s="9" t="s">
        <v>84</v>
      </c>
      <c r="B107" s="9" t="s">
        <v>85</v>
      </c>
      <c r="C107" s="10">
        <f aca="true" t="shared" si="9" ref="C107:H107">SUM(C108:C157)</f>
        <v>579407</v>
      </c>
      <c r="D107" s="10">
        <f t="shared" si="9"/>
        <v>580967</v>
      </c>
      <c r="E107" s="10">
        <f t="shared" si="9"/>
        <v>580967</v>
      </c>
      <c r="F107" s="10">
        <f t="shared" si="9"/>
        <v>580967</v>
      </c>
      <c r="G107" s="10">
        <f t="shared" si="9"/>
        <v>580967</v>
      </c>
      <c r="H107" s="53">
        <f t="shared" si="9"/>
        <v>545525</v>
      </c>
      <c r="I107" s="68">
        <f t="shared" si="6"/>
        <v>0.9389948138190293</v>
      </c>
    </row>
    <row r="108" spans="1:9" ht="12.75">
      <c r="A108" s="6">
        <v>610000</v>
      </c>
      <c r="B108" s="6" t="s">
        <v>86</v>
      </c>
      <c r="C108" s="11">
        <v>230911</v>
      </c>
      <c r="D108" s="11">
        <v>230911</v>
      </c>
      <c r="E108" s="11">
        <v>230911</v>
      </c>
      <c r="F108" s="11">
        <v>230911</v>
      </c>
      <c r="G108" s="11">
        <v>230911</v>
      </c>
      <c r="H108" s="54">
        <v>259885</v>
      </c>
      <c r="I108" s="66">
        <f t="shared" si="6"/>
        <v>1.1254769153483377</v>
      </c>
    </row>
    <row r="109" spans="1:9" ht="12.75">
      <c r="A109" s="6">
        <v>620000</v>
      </c>
      <c r="B109" s="6" t="s">
        <v>87</v>
      </c>
      <c r="C109" s="11">
        <v>83121</v>
      </c>
      <c r="D109" s="11">
        <v>84681</v>
      </c>
      <c r="E109" s="11">
        <v>84681</v>
      </c>
      <c r="F109" s="11">
        <v>84681</v>
      </c>
      <c r="G109" s="11">
        <v>84681</v>
      </c>
      <c r="H109" s="54">
        <v>92364</v>
      </c>
      <c r="I109" s="66">
        <f t="shared" si="6"/>
        <v>1.09072873489921</v>
      </c>
    </row>
    <row r="110" spans="1:9" ht="12.75">
      <c r="A110" s="6">
        <v>631001</v>
      </c>
      <c r="B110" s="6" t="s">
        <v>88</v>
      </c>
      <c r="C110" s="11">
        <v>1210</v>
      </c>
      <c r="D110" s="11">
        <v>1210</v>
      </c>
      <c r="E110" s="11">
        <v>1210</v>
      </c>
      <c r="F110" s="11">
        <v>1210</v>
      </c>
      <c r="G110" s="11">
        <v>1210</v>
      </c>
      <c r="H110" s="54">
        <v>468</v>
      </c>
      <c r="I110" s="66">
        <f t="shared" si="6"/>
        <v>0.3867768595041322</v>
      </c>
    </row>
    <row r="111" spans="1:9" ht="12.75">
      <c r="A111" s="6">
        <v>631002</v>
      </c>
      <c r="B111" s="6" t="s">
        <v>89</v>
      </c>
      <c r="C111" s="11">
        <v>500</v>
      </c>
      <c r="D111" s="11">
        <v>500</v>
      </c>
      <c r="E111" s="11">
        <v>500</v>
      </c>
      <c r="F111" s="11">
        <v>500</v>
      </c>
      <c r="G111" s="11">
        <v>500</v>
      </c>
      <c r="H111" s="54">
        <v>0</v>
      </c>
      <c r="I111" s="66">
        <f t="shared" si="6"/>
        <v>0</v>
      </c>
    </row>
    <row r="112" spans="1:9" ht="12.75">
      <c r="A112" s="6">
        <v>632001</v>
      </c>
      <c r="B112" s="6" t="s">
        <v>90</v>
      </c>
      <c r="C112" s="11">
        <v>31534</v>
      </c>
      <c r="D112" s="11">
        <v>31534</v>
      </c>
      <c r="E112" s="11">
        <v>31534</v>
      </c>
      <c r="F112" s="11">
        <v>31534</v>
      </c>
      <c r="G112" s="11">
        <v>31534</v>
      </c>
      <c r="H112" s="54">
        <v>32256</v>
      </c>
      <c r="I112" s="66">
        <f t="shared" si="6"/>
        <v>1.022895921862117</v>
      </c>
    </row>
    <row r="113" spans="1:9" ht="12.75">
      <c r="A113" s="6">
        <v>632002</v>
      </c>
      <c r="B113" s="6" t="s">
        <v>91</v>
      </c>
      <c r="C113" s="11">
        <v>1660</v>
      </c>
      <c r="D113" s="11">
        <v>1660</v>
      </c>
      <c r="E113" s="11">
        <v>1660</v>
      </c>
      <c r="F113" s="11">
        <v>1660</v>
      </c>
      <c r="G113" s="11">
        <v>1660</v>
      </c>
      <c r="H113" s="54">
        <v>1880</v>
      </c>
      <c r="I113" s="66">
        <f t="shared" si="6"/>
        <v>1.1325301204819278</v>
      </c>
    </row>
    <row r="114" spans="1:9" ht="12.75">
      <c r="A114" s="6">
        <v>632003</v>
      </c>
      <c r="B114" s="6" t="s">
        <v>92</v>
      </c>
      <c r="C114" s="11">
        <v>20912</v>
      </c>
      <c r="D114" s="11">
        <v>20912</v>
      </c>
      <c r="E114" s="11">
        <v>20912</v>
      </c>
      <c r="F114" s="11">
        <v>20912</v>
      </c>
      <c r="G114" s="11">
        <v>20912</v>
      </c>
      <c r="H114" s="54">
        <v>19494</v>
      </c>
      <c r="I114" s="66">
        <f t="shared" si="6"/>
        <v>0.9321920428462127</v>
      </c>
    </row>
    <row r="115" spans="1:9" ht="12.75">
      <c r="A115" s="6">
        <v>632004</v>
      </c>
      <c r="B115" s="6" t="s">
        <v>374</v>
      </c>
      <c r="C115" s="11"/>
      <c r="D115" s="11">
        <v>0</v>
      </c>
      <c r="E115" s="11">
        <v>0</v>
      </c>
      <c r="F115" s="11">
        <v>0</v>
      </c>
      <c r="G115" s="11">
        <v>0</v>
      </c>
      <c r="H115" s="54">
        <v>226</v>
      </c>
      <c r="I115" s="66" t="s">
        <v>397</v>
      </c>
    </row>
    <row r="116" spans="1:9" ht="12.75">
      <c r="A116" s="6">
        <v>633001</v>
      </c>
      <c r="B116" s="6" t="s">
        <v>93</v>
      </c>
      <c r="C116" s="11">
        <v>3319</v>
      </c>
      <c r="D116" s="11">
        <v>3319</v>
      </c>
      <c r="E116" s="11">
        <v>3319</v>
      </c>
      <c r="F116" s="11">
        <v>3319</v>
      </c>
      <c r="G116" s="11">
        <v>3319</v>
      </c>
      <c r="H116" s="54">
        <v>45</v>
      </c>
      <c r="I116" s="66">
        <f t="shared" si="6"/>
        <v>0.013558300692979813</v>
      </c>
    </row>
    <row r="117" spans="1:9" ht="12.75">
      <c r="A117" s="6">
        <v>633002</v>
      </c>
      <c r="B117" s="6" t="s">
        <v>94</v>
      </c>
      <c r="C117" s="11">
        <v>3320</v>
      </c>
      <c r="D117" s="11">
        <v>3320</v>
      </c>
      <c r="E117" s="11">
        <v>3320</v>
      </c>
      <c r="F117" s="11">
        <v>3320</v>
      </c>
      <c r="G117" s="11">
        <v>3320</v>
      </c>
      <c r="H117" s="54">
        <v>1013</v>
      </c>
      <c r="I117" s="66">
        <f t="shared" si="6"/>
        <v>0.30512048192771085</v>
      </c>
    </row>
    <row r="118" spans="1:9" ht="12.75">
      <c r="A118" s="6">
        <v>633003</v>
      </c>
      <c r="B118" s="6" t="s">
        <v>95</v>
      </c>
      <c r="C118" s="11">
        <v>60</v>
      </c>
      <c r="D118" s="11">
        <v>60</v>
      </c>
      <c r="E118" s="11">
        <v>60</v>
      </c>
      <c r="F118" s="11">
        <v>60</v>
      </c>
      <c r="G118" s="11">
        <v>60</v>
      </c>
      <c r="H118" s="54">
        <v>0</v>
      </c>
      <c r="I118" s="66">
        <f t="shared" si="6"/>
        <v>0</v>
      </c>
    </row>
    <row r="119" spans="1:9" ht="12.75">
      <c r="A119" s="6">
        <v>633004</v>
      </c>
      <c r="B119" s="6" t="s">
        <v>96</v>
      </c>
      <c r="C119" s="11">
        <v>498</v>
      </c>
      <c r="D119" s="11">
        <v>498</v>
      </c>
      <c r="E119" s="11">
        <v>498</v>
      </c>
      <c r="F119" s="11">
        <v>498</v>
      </c>
      <c r="G119" s="11">
        <v>498</v>
      </c>
      <c r="H119" s="54">
        <v>179</v>
      </c>
      <c r="I119" s="66">
        <f t="shared" si="6"/>
        <v>0.35943775100401604</v>
      </c>
    </row>
    <row r="120" spans="1:9" ht="12.75">
      <c r="A120" s="6">
        <v>633006</v>
      </c>
      <c r="B120" s="6" t="s">
        <v>97</v>
      </c>
      <c r="C120" s="11">
        <v>12441</v>
      </c>
      <c r="D120" s="11">
        <v>12441</v>
      </c>
      <c r="E120" s="11">
        <v>12441</v>
      </c>
      <c r="F120" s="11">
        <v>12441</v>
      </c>
      <c r="G120" s="11">
        <v>12441</v>
      </c>
      <c r="H120" s="54">
        <v>5846</v>
      </c>
      <c r="I120" s="66">
        <f t="shared" si="6"/>
        <v>0.46989791817378024</v>
      </c>
    </row>
    <row r="121" spans="1:9" ht="12.75">
      <c r="A121" s="6">
        <v>633013</v>
      </c>
      <c r="B121" s="6" t="s">
        <v>375</v>
      </c>
      <c r="C121" s="11"/>
      <c r="D121" s="11">
        <v>0</v>
      </c>
      <c r="E121" s="11">
        <v>0</v>
      </c>
      <c r="F121" s="11">
        <v>0</v>
      </c>
      <c r="G121" s="11">
        <v>0</v>
      </c>
      <c r="H121" s="54">
        <v>459</v>
      </c>
      <c r="I121" s="66" t="s">
        <v>397</v>
      </c>
    </row>
    <row r="122" spans="1:9" ht="12.75">
      <c r="A122" s="6">
        <v>633009</v>
      </c>
      <c r="B122" s="6" t="s">
        <v>98</v>
      </c>
      <c r="C122" s="11">
        <v>5311</v>
      </c>
      <c r="D122" s="11">
        <v>5311</v>
      </c>
      <c r="E122" s="11">
        <v>5311</v>
      </c>
      <c r="F122" s="11">
        <v>5311</v>
      </c>
      <c r="G122" s="11">
        <v>5311</v>
      </c>
      <c r="H122" s="54">
        <v>5510</v>
      </c>
      <c r="I122" s="66">
        <f t="shared" si="6"/>
        <v>1.0374694031255884</v>
      </c>
    </row>
    <row r="123" spans="1:9" ht="12.75">
      <c r="A123" s="6">
        <v>633016</v>
      </c>
      <c r="B123" s="6" t="s">
        <v>99</v>
      </c>
      <c r="C123" s="11">
        <v>7635</v>
      </c>
      <c r="D123" s="11">
        <v>7635</v>
      </c>
      <c r="E123" s="11">
        <v>7635</v>
      </c>
      <c r="F123" s="11">
        <v>7635</v>
      </c>
      <c r="G123" s="11">
        <v>7635</v>
      </c>
      <c r="H123" s="54">
        <v>6622</v>
      </c>
      <c r="I123" s="66">
        <f t="shared" si="6"/>
        <v>0.8673215455140799</v>
      </c>
    </row>
    <row r="124" spans="1:9" ht="12.75">
      <c r="A124" s="6">
        <v>633018</v>
      </c>
      <c r="B124" s="6" t="s">
        <v>100</v>
      </c>
      <c r="C124" s="11">
        <v>34</v>
      </c>
      <c r="D124" s="11">
        <v>34</v>
      </c>
      <c r="E124" s="11">
        <v>34</v>
      </c>
      <c r="F124" s="11">
        <v>34</v>
      </c>
      <c r="G124" s="11">
        <v>34</v>
      </c>
      <c r="H124" s="54">
        <v>178</v>
      </c>
      <c r="I124" s="66">
        <f t="shared" si="6"/>
        <v>5.235294117647059</v>
      </c>
    </row>
    <row r="125" spans="1:9" ht="12.75">
      <c r="A125" s="6">
        <v>634001</v>
      </c>
      <c r="B125" s="6" t="s">
        <v>101</v>
      </c>
      <c r="C125" s="11">
        <v>7303</v>
      </c>
      <c r="D125" s="11">
        <v>7303</v>
      </c>
      <c r="E125" s="11">
        <v>7303</v>
      </c>
      <c r="F125" s="11">
        <v>7303</v>
      </c>
      <c r="G125" s="11">
        <v>7303</v>
      </c>
      <c r="H125" s="54">
        <v>8502</v>
      </c>
      <c r="I125" s="66">
        <f t="shared" si="6"/>
        <v>1.164179104477612</v>
      </c>
    </row>
    <row r="126" spans="1:9" ht="12.75">
      <c r="A126" s="6">
        <v>634002</v>
      </c>
      <c r="B126" s="6" t="s">
        <v>102</v>
      </c>
      <c r="C126" s="11">
        <v>6639</v>
      </c>
      <c r="D126" s="11">
        <v>6639</v>
      </c>
      <c r="E126" s="11">
        <v>6639</v>
      </c>
      <c r="F126" s="11">
        <v>6639</v>
      </c>
      <c r="G126" s="11">
        <v>6639</v>
      </c>
      <c r="H126" s="54">
        <v>5214</v>
      </c>
      <c r="I126" s="66">
        <f t="shared" si="6"/>
        <v>0.7853592408495256</v>
      </c>
    </row>
    <row r="127" spans="1:9" ht="12.75">
      <c r="A127" s="6">
        <v>634003</v>
      </c>
      <c r="B127" s="6" t="s">
        <v>103</v>
      </c>
      <c r="C127" s="11">
        <v>1660</v>
      </c>
      <c r="D127" s="11">
        <v>1660</v>
      </c>
      <c r="E127" s="11">
        <v>1660</v>
      </c>
      <c r="F127" s="11">
        <v>1660</v>
      </c>
      <c r="G127" s="11">
        <v>1660</v>
      </c>
      <c r="H127" s="54">
        <v>1086</v>
      </c>
      <c r="I127" s="66">
        <f t="shared" si="6"/>
        <v>0.6542168674698795</v>
      </c>
    </row>
    <row r="128" spans="1:9" ht="12.75">
      <c r="A128" s="6">
        <v>634004</v>
      </c>
      <c r="B128" s="6" t="s">
        <v>104</v>
      </c>
      <c r="C128" s="11">
        <v>1226</v>
      </c>
      <c r="D128" s="11">
        <v>1226</v>
      </c>
      <c r="E128" s="11">
        <v>1226</v>
      </c>
      <c r="F128" s="11">
        <v>1226</v>
      </c>
      <c r="G128" s="11">
        <v>1226</v>
      </c>
      <c r="H128" s="54">
        <v>0</v>
      </c>
      <c r="I128" s="66">
        <f t="shared" si="6"/>
        <v>0</v>
      </c>
    </row>
    <row r="129" spans="1:9" ht="12.75">
      <c r="A129" s="6">
        <v>634005</v>
      </c>
      <c r="B129" s="6" t="s">
        <v>105</v>
      </c>
      <c r="C129" s="11">
        <v>176</v>
      </c>
      <c r="D129" s="11">
        <v>176</v>
      </c>
      <c r="E129" s="11">
        <v>176</v>
      </c>
      <c r="F129" s="11">
        <v>176</v>
      </c>
      <c r="G129" s="11">
        <v>176</v>
      </c>
      <c r="H129" s="54">
        <v>146</v>
      </c>
      <c r="I129" s="66">
        <f t="shared" si="6"/>
        <v>0.8295454545454546</v>
      </c>
    </row>
    <row r="130" spans="1:9" ht="12.75">
      <c r="A130" s="6">
        <v>634006</v>
      </c>
      <c r="B130" s="6" t="s">
        <v>106</v>
      </c>
      <c r="C130" s="11">
        <v>33</v>
      </c>
      <c r="D130" s="11">
        <v>33</v>
      </c>
      <c r="E130" s="11">
        <v>33</v>
      </c>
      <c r="F130" s="11">
        <v>33</v>
      </c>
      <c r="G130" s="11">
        <v>33</v>
      </c>
      <c r="H130" s="54">
        <v>0</v>
      </c>
      <c r="I130" s="66">
        <f t="shared" si="6"/>
        <v>0</v>
      </c>
    </row>
    <row r="131" spans="1:9" ht="12.75">
      <c r="A131" s="6">
        <v>635001</v>
      </c>
      <c r="B131" s="6" t="s">
        <v>107</v>
      </c>
      <c r="C131" s="11">
        <v>66</v>
      </c>
      <c r="D131" s="11">
        <v>66</v>
      </c>
      <c r="E131" s="11">
        <v>66</v>
      </c>
      <c r="F131" s="11">
        <v>66</v>
      </c>
      <c r="G131" s="11">
        <v>66</v>
      </c>
      <c r="H131" s="54">
        <v>0</v>
      </c>
      <c r="I131" s="66">
        <f t="shared" si="6"/>
        <v>0</v>
      </c>
    </row>
    <row r="132" spans="1:9" ht="12.75">
      <c r="A132" s="6">
        <v>635002</v>
      </c>
      <c r="B132" s="6" t="s">
        <v>108</v>
      </c>
      <c r="C132" s="11">
        <v>13278</v>
      </c>
      <c r="D132" s="11">
        <v>13278</v>
      </c>
      <c r="E132" s="11">
        <v>13278</v>
      </c>
      <c r="F132" s="11">
        <v>13278</v>
      </c>
      <c r="G132" s="11">
        <v>13278</v>
      </c>
      <c r="H132" s="54">
        <v>9082</v>
      </c>
      <c r="I132" s="66">
        <f t="shared" si="6"/>
        <v>0.6839885524928453</v>
      </c>
    </row>
    <row r="133" spans="1:9" ht="12.75">
      <c r="A133" s="6">
        <v>635003</v>
      </c>
      <c r="B133" s="6" t="s">
        <v>109</v>
      </c>
      <c r="C133" s="11">
        <v>66</v>
      </c>
      <c r="D133" s="11">
        <v>66</v>
      </c>
      <c r="E133" s="11">
        <v>66</v>
      </c>
      <c r="F133" s="11">
        <v>66</v>
      </c>
      <c r="G133" s="11">
        <v>66</v>
      </c>
      <c r="H133" s="54">
        <v>0</v>
      </c>
      <c r="I133" s="66">
        <f t="shared" si="6"/>
        <v>0</v>
      </c>
    </row>
    <row r="134" spans="1:9" ht="12.75">
      <c r="A134" s="6">
        <v>635004</v>
      </c>
      <c r="B134" s="6" t="s">
        <v>110</v>
      </c>
      <c r="C134" s="11">
        <v>160</v>
      </c>
      <c r="D134" s="11">
        <v>160</v>
      </c>
      <c r="E134" s="11">
        <v>160</v>
      </c>
      <c r="F134" s="11">
        <v>160</v>
      </c>
      <c r="G134" s="11">
        <v>160</v>
      </c>
      <c r="H134" s="54">
        <v>0</v>
      </c>
      <c r="I134" s="66">
        <f t="shared" si="6"/>
        <v>0</v>
      </c>
    </row>
    <row r="135" spans="1:9" ht="12.75">
      <c r="A135" s="6">
        <v>635005</v>
      </c>
      <c r="B135" s="6" t="s">
        <v>111</v>
      </c>
      <c r="C135" s="11">
        <v>66</v>
      </c>
      <c r="D135" s="11">
        <v>66</v>
      </c>
      <c r="E135" s="11">
        <v>66</v>
      </c>
      <c r="F135" s="11">
        <v>66</v>
      </c>
      <c r="G135" s="11">
        <v>66</v>
      </c>
      <c r="H135" s="54">
        <v>0</v>
      </c>
      <c r="I135" s="66">
        <f t="shared" si="6"/>
        <v>0</v>
      </c>
    </row>
    <row r="136" spans="1:9" ht="12.75">
      <c r="A136" s="6">
        <v>635006</v>
      </c>
      <c r="B136" s="6" t="s">
        <v>112</v>
      </c>
      <c r="C136" s="11">
        <v>7000</v>
      </c>
      <c r="D136" s="11">
        <v>7000</v>
      </c>
      <c r="E136" s="11">
        <v>7000</v>
      </c>
      <c r="F136" s="11">
        <v>7000</v>
      </c>
      <c r="G136" s="11">
        <v>7000</v>
      </c>
      <c r="H136" s="54">
        <v>4313</v>
      </c>
      <c r="I136" s="66">
        <f t="shared" si="6"/>
        <v>0.6161428571428571</v>
      </c>
    </row>
    <row r="137" spans="1:9" ht="12.75">
      <c r="A137" s="6">
        <v>636001</v>
      </c>
      <c r="B137" s="6" t="s">
        <v>113</v>
      </c>
      <c r="C137" s="11">
        <v>3552</v>
      </c>
      <c r="D137" s="11">
        <v>3552</v>
      </c>
      <c r="E137" s="11">
        <v>3552</v>
      </c>
      <c r="F137" s="11">
        <v>3552</v>
      </c>
      <c r="G137" s="11">
        <v>3552</v>
      </c>
      <c r="H137" s="54">
        <v>6510</v>
      </c>
      <c r="I137" s="66">
        <f t="shared" si="6"/>
        <v>1.8327702702702702</v>
      </c>
    </row>
    <row r="138" spans="1:9" ht="12.75">
      <c r="A138" s="6">
        <v>637001</v>
      </c>
      <c r="B138" s="6" t="s">
        <v>114</v>
      </c>
      <c r="C138" s="11">
        <v>32530</v>
      </c>
      <c r="D138" s="11">
        <v>32530</v>
      </c>
      <c r="E138" s="11">
        <v>32530</v>
      </c>
      <c r="F138" s="11">
        <v>32530</v>
      </c>
      <c r="G138" s="11">
        <v>32530</v>
      </c>
      <c r="H138" s="54">
        <v>1230</v>
      </c>
      <c r="I138" s="66">
        <f t="shared" si="6"/>
        <v>0.03781125115278205</v>
      </c>
    </row>
    <row r="139" spans="1:9" ht="12.75">
      <c r="A139" s="6">
        <v>637002</v>
      </c>
      <c r="B139" s="6" t="s">
        <v>115</v>
      </c>
      <c r="C139" s="11">
        <v>3400</v>
      </c>
      <c r="D139" s="11">
        <v>3400</v>
      </c>
      <c r="E139" s="11">
        <v>3400</v>
      </c>
      <c r="F139" s="11">
        <v>3400</v>
      </c>
      <c r="G139" s="11">
        <v>3400</v>
      </c>
      <c r="H139" s="54">
        <v>0</v>
      </c>
      <c r="I139" s="66">
        <f aca="true" t="shared" si="10" ref="I139:I202">H139/G139</f>
        <v>0</v>
      </c>
    </row>
    <row r="140" spans="1:9" ht="12.75">
      <c r="A140" s="6">
        <v>637003</v>
      </c>
      <c r="B140" s="6" t="s">
        <v>116</v>
      </c>
      <c r="C140" s="11">
        <v>6639</v>
      </c>
      <c r="D140" s="11">
        <v>6639</v>
      </c>
      <c r="E140" s="11">
        <v>6639</v>
      </c>
      <c r="F140" s="11">
        <v>6639</v>
      </c>
      <c r="G140" s="11">
        <v>6639</v>
      </c>
      <c r="H140" s="54">
        <v>10026</v>
      </c>
      <c r="I140" s="66">
        <f t="shared" si="10"/>
        <v>1.510167193854496</v>
      </c>
    </row>
    <row r="141" spans="1:9" ht="12.75">
      <c r="A141" s="6">
        <v>637004</v>
      </c>
      <c r="B141" s="6" t="s">
        <v>117</v>
      </c>
      <c r="C141" s="11">
        <v>5643</v>
      </c>
      <c r="D141" s="11">
        <v>5643</v>
      </c>
      <c r="E141" s="11">
        <v>5643</v>
      </c>
      <c r="F141" s="11">
        <v>5643</v>
      </c>
      <c r="G141" s="11">
        <v>5643</v>
      </c>
      <c r="H141" s="54">
        <v>9176</v>
      </c>
      <c r="I141" s="66">
        <f t="shared" si="10"/>
        <v>1.6260854155590998</v>
      </c>
    </row>
    <row r="142" spans="1:9" ht="12.75">
      <c r="A142" s="6">
        <v>637005</v>
      </c>
      <c r="B142" s="6" t="s">
        <v>118</v>
      </c>
      <c r="C142" s="11">
        <v>21702</v>
      </c>
      <c r="D142" s="11">
        <v>21702</v>
      </c>
      <c r="E142" s="11">
        <v>21702</v>
      </c>
      <c r="F142" s="11">
        <v>21702</v>
      </c>
      <c r="G142" s="11">
        <v>21702</v>
      </c>
      <c r="H142" s="54">
        <v>5209</v>
      </c>
      <c r="I142" s="66">
        <f t="shared" si="10"/>
        <v>0.24002396092526035</v>
      </c>
    </row>
    <row r="143" spans="1:9" ht="12.75">
      <c r="A143" s="6">
        <v>637006</v>
      </c>
      <c r="B143" s="6" t="s">
        <v>119</v>
      </c>
      <c r="C143" s="11">
        <v>166</v>
      </c>
      <c r="D143" s="11">
        <v>166</v>
      </c>
      <c r="E143" s="11">
        <v>166</v>
      </c>
      <c r="F143" s="11">
        <v>166</v>
      </c>
      <c r="G143" s="11">
        <v>166</v>
      </c>
      <c r="H143" s="54">
        <v>0</v>
      </c>
      <c r="I143" s="66">
        <f t="shared" si="10"/>
        <v>0</v>
      </c>
    </row>
    <row r="144" spans="1:9" ht="12.75">
      <c r="A144" s="6">
        <v>637011</v>
      </c>
      <c r="B144" s="6" t="s">
        <v>120</v>
      </c>
      <c r="C144" s="11">
        <v>1910</v>
      </c>
      <c r="D144" s="11">
        <v>1910</v>
      </c>
      <c r="E144" s="11">
        <v>1910</v>
      </c>
      <c r="F144" s="11">
        <v>1910</v>
      </c>
      <c r="G144" s="11">
        <v>1910</v>
      </c>
      <c r="H144" s="54">
        <v>1266</v>
      </c>
      <c r="I144" s="66">
        <f t="shared" si="10"/>
        <v>0.6628272251308901</v>
      </c>
    </row>
    <row r="145" spans="1:9" ht="12.75">
      <c r="A145" s="6"/>
      <c r="B145" s="6" t="s">
        <v>121</v>
      </c>
      <c r="C145" s="11">
        <v>9959</v>
      </c>
      <c r="D145" s="11">
        <v>9959</v>
      </c>
      <c r="E145" s="11">
        <v>9959</v>
      </c>
      <c r="F145" s="11">
        <v>9959</v>
      </c>
      <c r="G145" s="11">
        <v>9959</v>
      </c>
      <c r="H145" s="54">
        <v>0</v>
      </c>
      <c r="I145" s="66">
        <f t="shared" si="10"/>
        <v>0</v>
      </c>
    </row>
    <row r="146" spans="1:9" ht="12.75">
      <c r="A146" s="6">
        <v>637012</v>
      </c>
      <c r="B146" s="6" t="s">
        <v>122</v>
      </c>
      <c r="C146" s="11">
        <v>4116</v>
      </c>
      <c r="D146" s="11">
        <v>4116</v>
      </c>
      <c r="E146" s="11">
        <v>4116</v>
      </c>
      <c r="F146" s="11">
        <v>4116</v>
      </c>
      <c r="G146" s="11">
        <v>4116</v>
      </c>
      <c r="H146" s="54">
        <v>84</v>
      </c>
      <c r="I146" s="66">
        <f t="shared" si="10"/>
        <v>0.02040816326530612</v>
      </c>
    </row>
    <row r="147" spans="1:9" ht="11.25" customHeight="1">
      <c r="A147" s="6">
        <v>637014</v>
      </c>
      <c r="B147" s="6" t="s">
        <v>123</v>
      </c>
      <c r="C147" s="11">
        <v>10300</v>
      </c>
      <c r="D147" s="11">
        <v>10300</v>
      </c>
      <c r="E147" s="11">
        <v>10300</v>
      </c>
      <c r="F147" s="11">
        <v>10300</v>
      </c>
      <c r="G147" s="11">
        <v>10300</v>
      </c>
      <c r="H147" s="54">
        <v>10424</v>
      </c>
      <c r="I147" s="66">
        <f t="shared" si="10"/>
        <v>1.0120388349514564</v>
      </c>
    </row>
    <row r="148" spans="1:9" ht="12.75">
      <c r="A148" s="6">
        <v>637015</v>
      </c>
      <c r="B148" s="6" t="s">
        <v>124</v>
      </c>
      <c r="C148" s="11">
        <v>12200</v>
      </c>
      <c r="D148" s="11">
        <v>12200</v>
      </c>
      <c r="E148" s="11">
        <v>12200</v>
      </c>
      <c r="F148" s="11">
        <v>12200</v>
      </c>
      <c r="G148" s="11">
        <v>12200</v>
      </c>
      <c r="H148" s="54">
        <v>13203</v>
      </c>
      <c r="I148" s="66">
        <f t="shared" si="10"/>
        <v>1.0822131147540983</v>
      </c>
    </row>
    <row r="149" spans="1:9" ht="12.75">
      <c r="A149" s="6">
        <v>637016</v>
      </c>
      <c r="B149" s="6" t="s">
        <v>125</v>
      </c>
      <c r="C149" s="11">
        <v>2158</v>
      </c>
      <c r="D149" s="11">
        <v>2158</v>
      </c>
      <c r="E149" s="11">
        <v>2158</v>
      </c>
      <c r="F149" s="11">
        <v>2158</v>
      </c>
      <c r="G149" s="11">
        <v>2158</v>
      </c>
      <c r="H149" s="54">
        <v>2452</v>
      </c>
      <c r="I149" s="66">
        <f t="shared" si="10"/>
        <v>1.1362372567191845</v>
      </c>
    </row>
    <row r="150" spans="1:9" ht="12.75">
      <c r="A150" s="6">
        <v>637019</v>
      </c>
      <c r="B150" s="6" t="s">
        <v>126</v>
      </c>
      <c r="C150" s="11"/>
      <c r="D150" s="11">
        <v>0</v>
      </c>
      <c r="E150" s="11">
        <v>0</v>
      </c>
      <c r="F150" s="11">
        <v>0</v>
      </c>
      <c r="G150" s="11">
        <v>0</v>
      </c>
      <c r="H150" s="54">
        <v>13</v>
      </c>
      <c r="I150" s="66" t="s">
        <v>397</v>
      </c>
    </row>
    <row r="151" spans="1:9" ht="12.75">
      <c r="A151" s="6">
        <v>637023</v>
      </c>
      <c r="B151" s="6" t="s">
        <v>127</v>
      </c>
      <c r="C151" s="11">
        <v>1000</v>
      </c>
      <c r="D151" s="11">
        <v>1000</v>
      </c>
      <c r="E151" s="11">
        <v>1000</v>
      </c>
      <c r="F151" s="11">
        <v>1000</v>
      </c>
      <c r="G151" s="11">
        <v>1000</v>
      </c>
      <c r="H151" s="54">
        <v>2418</v>
      </c>
      <c r="I151" s="66">
        <f t="shared" si="10"/>
        <v>2.418</v>
      </c>
    </row>
    <row r="152" spans="1:9" ht="12.75">
      <c r="A152" s="6">
        <v>637026</v>
      </c>
      <c r="B152" s="6" t="s">
        <v>128</v>
      </c>
      <c r="C152" s="11">
        <v>4315</v>
      </c>
      <c r="D152" s="11">
        <v>4315</v>
      </c>
      <c r="E152" s="11">
        <v>4315</v>
      </c>
      <c r="F152" s="11">
        <v>4315</v>
      </c>
      <c r="G152" s="11">
        <v>4315</v>
      </c>
      <c r="H152" s="54">
        <v>5606</v>
      </c>
      <c r="I152" s="66">
        <f t="shared" si="10"/>
        <v>1.299188876013905</v>
      </c>
    </row>
    <row r="153" spans="1:9" ht="12.75">
      <c r="A153" s="6">
        <v>637027</v>
      </c>
      <c r="B153" s="6" t="s">
        <v>129</v>
      </c>
      <c r="C153" s="11">
        <v>8644</v>
      </c>
      <c r="D153" s="11">
        <v>8644</v>
      </c>
      <c r="E153" s="11">
        <v>8644</v>
      </c>
      <c r="F153" s="11">
        <v>8644</v>
      </c>
      <c r="G153" s="11">
        <v>8644</v>
      </c>
      <c r="H153" s="54">
        <v>12144</v>
      </c>
      <c r="I153" s="66">
        <f t="shared" si="10"/>
        <v>1.4049051365108747</v>
      </c>
    </row>
    <row r="154" spans="1:9" ht="12.75">
      <c r="A154" s="6">
        <v>637031</v>
      </c>
      <c r="B154" s="6" t="s">
        <v>130</v>
      </c>
      <c r="C154" s="11"/>
      <c r="D154" s="11">
        <v>0</v>
      </c>
      <c r="E154" s="11">
        <v>0</v>
      </c>
      <c r="F154" s="11">
        <v>0</v>
      </c>
      <c r="G154" s="11">
        <v>0</v>
      </c>
      <c r="H154" s="54">
        <v>2500</v>
      </c>
      <c r="I154" s="66" t="s">
        <v>397</v>
      </c>
    </row>
    <row r="155" spans="1:9" ht="12.75">
      <c r="A155" s="6">
        <v>637035</v>
      </c>
      <c r="B155" s="6" t="s">
        <v>131</v>
      </c>
      <c r="C155" s="11">
        <v>7947</v>
      </c>
      <c r="D155" s="11">
        <v>7947</v>
      </c>
      <c r="E155" s="11">
        <v>7947</v>
      </c>
      <c r="F155" s="11">
        <v>7947</v>
      </c>
      <c r="G155" s="11">
        <v>7947</v>
      </c>
      <c r="H155" s="54">
        <v>5313</v>
      </c>
      <c r="I155" s="66">
        <f t="shared" si="10"/>
        <v>0.6685541713854285</v>
      </c>
    </row>
    <row r="156" spans="1:9" ht="12.75">
      <c r="A156" s="6">
        <v>641006</v>
      </c>
      <c r="B156" s="6" t="s">
        <v>132</v>
      </c>
      <c r="C156" s="11">
        <v>2423</v>
      </c>
      <c r="D156" s="11">
        <v>2423</v>
      </c>
      <c r="E156" s="11">
        <v>2423</v>
      </c>
      <c r="F156" s="11">
        <v>2423</v>
      </c>
      <c r="G156" s="11">
        <v>2423</v>
      </c>
      <c r="H156" s="54">
        <v>2426</v>
      </c>
      <c r="I156" s="66">
        <f t="shared" si="10"/>
        <v>1.0012381345439538</v>
      </c>
    </row>
    <row r="157" spans="1:9" ht="12.75">
      <c r="A157" s="6">
        <v>642015</v>
      </c>
      <c r="B157" s="6" t="s">
        <v>133</v>
      </c>
      <c r="C157" s="11">
        <v>664</v>
      </c>
      <c r="D157" s="11">
        <v>664</v>
      </c>
      <c r="E157" s="11">
        <v>664</v>
      </c>
      <c r="F157" s="11">
        <v>664</v>
      </c>
      <c r="G157" s="11">
        <v>664</v>
      </c>
      <c r="H157" s="54">
        <v>757</v>
      </c>
      <c r="I157" s="66">
        <f t="shared" si="10"/>
        <v>1.1400602409638554</v>
      </c>
    </row>
    <row r="158" spans="1:9" ht="12.75">
      <c r="A158" s="6"/>
      <c r="B158" s="6"/>
      <c r="H158" s="54"/>
      <c r="I158" s="66"/>
    </row>
    <row r="159" spans="1:9" ht="15.75">
      <c r="A159" s="23" t="s">
        <v>134</v>
      </c>
      <c r="B159" s="21" t="s">
        <v>46</v>
      </c>
      <c r="C159" s="10">
        <f aca="true" t="shared" si="11" ref="C159:H159">SUM(C160:C162)</f>
        <v>17869</v>
      </c>
      <c r="D159" s="10">
        <f t="shared" si="11"/>
        <v>17869</v>
      </c>
      <c r="E159" s="10">
        <f t="shared" si="11"/>
        <v>17869</v>
      </c>
      <c r="F159" s="10">
        <f t="shared" si="11"/>
        <v>17869</v>
      </c>
      <c r="G159" s="10">
        <f t="shared" si="11"/>
        <v>17869</v>
      </c>
      <c r="H159" s="53">
        <f t="shared" si="11"/>
        <v>17329</v>
      </c>
      <c r="I159" s="68">
        <f t="shared" si="10"/>
        <v>0.969780066036152</v>
      </c>
    </row>
    <row r="160" spans="1:9" ht="12.75">
      <c r="A160" s="24" t="s">
        <v>135</v>
      </c>
      <c r="B160" s="25" t="s">
        <v>136</v>
      </c>
      <c r="C160" s="11">
        <v>11776</v>
      </c>
      <c r="D160" s="11">
        <v>11776</v>
      </c>
      <c r="E160" s="11">
        <v>11776</v>
      </c>
      <c r="F160" s="11">
        <v>11776</v>
      </c>
      <c r="G160" s="11">
        <v>11776</v>
      </c>
      <c r="H160" s="54">
        <v>13233</v>
      </c>
      <c r="I160" s="66">
        <f t="shared" si="10"/>
        <v>1.123726222826087</v>
      </c>
    </row>
    <row r="161" spans="1:9" ht="12.75">
      <c r="A161" s="6">
        <v>620000</v>
      </c>
      <c r="B161" s="6" t="s">
        <v>87</v>
      </c>
      <c r="C161" s="11">
        <v>3973</v>
      </c>
      <c r="D161" s="11">
        <v>3973</v>
      </c>
      <c r="E161" s="11">
        <v>3973</v>
      </c>
      <c r="F161" s="11">
        <v>3973</v>
      </c>
      <c r="G161" s="11">
        <v>3973</v>
      </c>
      <c r="H161" s="54">
        <v>3573</v>
      </c>
      <c r="I161" s="66">
        <f t="shared" si="10"/>
        <v>0.8993204127863076</v>
      </c>
    </row>
    <row r="162" spans="1:9" ht="12.75">
      <c r="A162" s="6">
        <v>630000</v>
      </c>
      <c r="B162" s="6" t="s">
        <v>137</v>
      </c>
      <c r="C162" s="11">
        <v>2120</v>
      </c>
      <c r="D162" s="11">
        <v>2120</v>
      </c>
      <c r="E162" s="11">
        <v>2120</v>
      </c>
      <c r="F162" s="11">
        <v>2120</v>
      </c>
      <c r="G162" s="11">
        <v>2120</v>
      </c>
      <c r="H162" s="54">
        <v>523</v>
      </c>
      <c r="I162" s="66">
        <f t="shared" si="10"/>
        <v>0.24669811320754717</v>
      </c>
    </row>
    <row r="163" ht="12.75">
      <c r="I163" s="66"/>
    </row>
    <row r="164" spans="1:9" ht="15.75">
      <c r="A164" s="9" t="s">
        <v>138</v>
      </c>
      <c r="B164" s="21" t="s">
        <v>139</v>
      </c>
      <c r="C164" s="10">
        <f aca="true" t="shared" si="12" ref="C164:H164">SUM(C165:C167)</f>
        <v>5165</v>
      </c>
      <c r="D164" s="10">
        <f t="shared" si="12"/>
        <v>5165</v>
      </c>
      <c r="E164" s="10">
        <f t="shared" si="12"/>
        <v>5165</v>
      </c>
      <c r="F164" s="10">
        <f t="shared" si="12"/>
        <v>5165</v>
      </c>
      <c r="G164" s="10">
        <f t="shared" si="12"/>
        <v>5165</v>
      </c>
      <c r="H164" s="53">
        <f t="shared" si="12"/>
        <v>7669</v>
      </c>
      <c r="I164" s="68">
        <f t="shared" si="10"/>
        <v>1.4848015488867377</v>
      </c>
    </row>
    <row r="165" spans="1:9" ht="12.75">
      <c r="A165" s="25">
        <v>637005</v>
      </c>
      <c r="B165" s="25" t="s">
        <v>140</v>
      </c>
      <c r="C165" s="11">
        <v>1660</v>
      </c>
      <c r="D165" s="11">
        <v>1660</v>
      </c>
      <c r="E165" s="11">
        <v>1660</v>
      </c>
      <c r="F165" s="11">
        <v>1660</v>
      </c>
      <c r="G165" s="11">
        <v>1660</v>
      </c>
      <c r="H165" s="54">
        <v>1400</v>
      </c>
      <c r="I165" s="66">
        <f t="shared" si="10"/>
        <v>0.8433734939759037</v>
      </c>
    </row>
    <row r="166" spans="1:9" ht="12.75">
      <c r="A166" s="6">
        <v>637012</v>
      </c>
      <c r="B166" s="6" t="s">
        <v>141</v>
      </c>
      <c r="C166" s="11">
        <v>3085</v>
      </c>
      <c r="D166" s="11">
        <v>3085</v>
      </c>
      <c r="E166" s="11">
        <v>3085</v>
      </c>
      <c r="F166" s="11">
        <v>3085</v>
      </c>
      <c r="G166" s="11">
        <v>3085</v>
      </c>
      <c r="H166" s="54">
        <v>5884</v>
      </c>
      <c r="I166" s="66">
        <f t="shared" si="10"/>
        <v>1.907293354943274</v>
      </c>
    </row>
    <row r="167" spans="1:9" ht="12.75">
      <c r="A167" s="6">
        <v>637035</v>
      </c>
      <c r="B167" s="6" t="s">
        <v>142</v>
      </c>
      <c r="C167" s="11">
        <v>420</v>
      </c>
      <c r="D167" s="11">
        <v>420</v>
      </c>
      <c r="E167" s="11">
        <v>420</v>
      </c>
      <c r="F167" s="11">
        <v>420</v>
      </c>
      <c r="G167" s="11">
        <v>420</v>
      </c>
      <c r="H167" s="54">
        <v>385</v>
      </c>
      <c r="I167" s="66">
        <f t="shared" si="10"/>
        <v>0.9166666666666666</v>
      </c>
    </row>
    <row r="168" spans="1:9" ht="12.75">
      <c r="A168" s="6"/>
      <c r="B168" s="6"/>
      <c r="C168" s="11"/>
      <c r="D168" s="11"/>
      <c r="E168" s="11"/>
      <c r="F168" s="11"/>
      <c r="G168" s="11"/>
      <c r="H168" s="54"/>
      <c r="I168" s="66"/>
    </row>
    <row r="169" spans="1:9" ht="15.75">
      <c r="A169" s="9" t="s">
        <v>143</v>
      </c>
      <c r="B169" s="9" t="s">
        <v>144</v>
      </c>
      <c r="C169" s="10">
        <f aca="true" t="shared" si="13" ref="C169:H169">SUM(C170:C172)</f>
        <v>12165</v>
      </c>
      <c r="D169" s="10">
        <f t="shared" si="13"/>
        <v>12165</v>
      </c>
      <c r="E169" s="10">
        <f t="shared" si="13"/>
        <v>12165</v>
      </c>
      <c r="F169" s="10">
        <f t="shared" si="13"/>
        <v>12165</v>
      </c>
      <c r="G169" s="10">
        <f t="shared" si="13"/>
        <v>12165</v>
      </c>
      <c r="H169" s="53">
        <f t="shared" si="13"/>
        <v>12394</v>
      </c>
      <c r="I169" s="68">
        <f t="shared" si="10"/>
        <v>1.0188244965063706</v>
      </c>
    </row>
    <row r="170" spans="1:9" ht="12.75">
      <c r="A170" s="6">
        <v>610000</v>
      </c>
      <c r="B170" s="6" t="s">
        <v>145</v>
      </c>
      <c r="C170" s="11">
        <v>8400</v>
      </c>
      <c r="D170" s="11">
        <v>8400</v>
      </c>
      <c r="E170" s="11">
        <v>8400</v>
      </c>
      <c r="F170" s="11">
        <v>8400</v>
      </c>
      <c r="G170" s="11">
        <v>8400</v>
      </c>
      <c r="H170" s="54">
        <v>8491</v>
      </c>
      <c r="I170" s="66">
        <f t="shared" si="10"/>
        <v>1.0108333333333333</v>
      </c>
    </row>
    <row r="171" spans="1:9" ht="12.75">
      <c r="A171" s="6">
        <v>620000</v>
      </c>
      <c r="B171" s="6" t="s">
        <v>87</v>
      </c>
      <c r="C171" s="11">
        <v>2940</v>
      </c>
      <c r="D171" s="11">
        <v>2940</v>
      </c>
      <c r="E171" s="11">
        <v>2940</v>
      </c>
      <c r="F171" s="11">
        <v>2940</v>
      </c>
      <c r="G171" s="11">
        <v>2940</v>
      </c>
      <c r="H171" s="54">
        <v>3095</v>
      </c>
      <c r="I171" s="66">
        <f t="shared" si="10"/>
        <v>1.0527210884353742</v>
      </c>
    </row>
    <row r="172" spans="1:9" ht="12.75">
      <c r="A172" s="13">
        <v>633000</v>
      </c>
      <c r="B172" s="6" t="s">
        <v>137</v>
      </c>
      <c r="C172" s="11">
        <v>825</v>
      </c>
      <c r="D172" s="11">
        <v>825</v>
      </c>
      <c r="E172" s="11">
        <v>825</v>
      </c>
      <c r="F172" s="11">
        <v>825</v>
      </c>
      <c r="G172" s="11">
        <v>825</v>
      </c>
      <c r="H172" s="54">
        <v>808</v>
      </c>
      <c r="I172" s="66">
        <f t="shared" si="10"/>
        <v>0.9793939393939394</v>
      </c>
    </row>
    <row r="173" spans="1:9" ht="12.75">
      <c r="A173" s="13"/>
      <c r="B173" s="6"/>
      <c r="C173" s="11"/>
      <c r="D173" s="11"/>
      <c r="E173" s="11"/>
      <c r="F173" s="11"/>
      <c r="G173" s="11"/>
      <c r="H173" s="54"/>
      <c r="I173" s="66"/>
    </row>
    <row r="174" spans="1:9" ht="15.75">
      <c r="A174" s="26" t="s">
        <v>146</v>
      </c>
      <c r="B174" s="9" t="s">
        <v>147</v>
      </c>
      <c r="C174" s="18">
        <f aca="true" t="shared" si="14" ref="C174:H174">SUM(C175:C177)</f>
        <v>7304</v>
      </c>
      <c r="D174" s="18">
        <f t="shared" si="14"/>
        <v>7304</v>
      </c>
      <c r="E174" s="18">
        <f t="shared" si="14"/>
        <v>7304</v>
      </c>
      <c r="F174" s="18">
        <f t="shared" si="14"/>
        <v>7304</v>
      </c>
      <c r="G174" s="18">
        <f t="shared" si="14"/>
        <v>7304</v>
      </c>
      <c r="H174" s="56">
        <f t="shared" si="14"/>
        <v>11300</v>
      </c>
      <c r="I174" s="68">
        <f t="shared" si="10"/>
        <v>1.5470974808324205</v>
      </c>
    </row>
    <row r="175" spans="1:9" ht="12.75">
      <c r="A175" s="13">
        <v>630000</v>
      </c>
      <c r="B175" s="6" t="s">
        <v>148</v>
      </c>
      <c r="C175" s="11">
        <v>3652</v>
      </c>
      <c r="D175" s="11">
        <v>3652</v>
      </c>
      <c r="E175" s="11">
        <v>3652</v>
      </c>
      <c r="F175" s="11">
        <v>3652</v>
      </c>
      <c r="G175" s="11">
        <v>3652</v>
      </c>
      <c r="H175" s="54">
        <v>5254</v>
      </c>
      <c r="I175" s="66">
        <f t="shared" si="10"/>
        <v>1.4386637458926617</v>
      </c>
    </row>
    <row r="176" spans="1:9" ht="12.75">
      <c r="A176" s="13">
        <v>630000</v>
      </c>
      <c r="B176" s="6" t="s">
        <v>376</v>
      </c>
      <c r="C176" s="11"/>
      <c r="D176" s="11">
        <v>0</v>
      </c>
      <c r="E176" s="11">
        <v>0</v>
      </c>
      <c r="F176" s="11">
        <v>0</v>
      </c>
      <c r="G176" s="11">
        <v>0</v>
      </c>
      <c r="H176" s="54">
        <v>2916</v>
      </c>
      <c r="I176" s="66" t="s">
        <v>397</v>
      </c>
    </row>
    <row r="177" spans="1:9" ht="12.75">
      <c r="A177" s="13">
        <v>630000</v>
      </c>
      <c r="B177" s="6" t="s">
        <v>149</v>
      </c>
      <c r="C177" s="11">
        <v>3652</v>
      </c>
      <c r="D177" s="11">
        <v>3652</v>
      </c>
      <c r="E177" s="11">
        <v>3652</v>
      </c>
      <c r="F177" s="11">
        <v>3652</v>
      </c>
      <c r="G177" s="11">
        <v>3652</v>
      </c>
      <c r="H177" s="54">
        <v>3130</v>
      </c>
      <c r="I177" s="66">
        <f t="shared" si="10"/>
        <v>0.8570646221248631</v>
      </c>
    </row>
    <row r="178" spans="1:9" ht="12.75">
      <c r="A178" s="6"/>
      <c r="B178" s="6"/>
      <c r="H178" s="54"/>
      <c r="I178" s="66"/>
    </row>
    <row r="179" spans="1:9" ht="15.75">
      <c r="A179" s="9" t="s">
        <v>150</v>
      </c>
      <c r="B179" s="9" t="s">
        <v>151</v>
      </c>
      <c r="C179" s="10">
        <f aca="true" t="shared" si="15" ref="C179:H179">SUM(C180:C184)</f>
        <v>14308</v>
      </c>
      <c r="D179" s="10">
        <f t="shared" si="15"/>
        <v>14308</v>
      </c>
      <c r="E179" s="10">
        <f t="shared" si="15"/>
        <v>14308</v>
      </c>
      <c r="F179" s="10">
        <f t="shared" si="15"/>
        <v>14308</v>
      </c>
      <c r="G179" s="10">
        <f t="shared" si="15"/>
        <v>14308</v>
      </c>
      <c r="H179" s="53">
        <f t="shared" si="15"/>
        <v>20930</v>
      </c>
      <c r="I179" s="68">
        <f t="shared" si="10"/>
        <v>1.4628180039138943</v>
      </c>
    </row>
    <row r="180" spans="1:9" ht="12.75">
      <c r="A180" s="6">
        <v>651002</v>
      </c>
      <c r="B180" s="6" t="s">
        <v>152</v>
      </c>
      <c r="C180" s="12">
        <v>1133</v>
      </c>
      <c r="D180" s="12">
        <v>1133</v>
      </c>
      <c r="E180" s="12">
        <v>1133</v>
      </c>
      <c r="F180" s="12">
        <v>1133</v>
      </c>
      <c r="G180" s="12">
        <v>1133</v>
      </c>
      <c r="H180" s="54">
        <v>410</v>
      </c>
      <c r="I180" s="66">
        <f t="shared" si="10"/>
        <v>0.36187113857016767</v>
      </c>
    </row>
    <row r="181" spans="1:9" ht="12.75">
      <c r="A181" s="6">
        <v>651002</v>
      </c>
      <c r="B181" s="6" t="s">
        <v>153</v>
      </c>
      <c r="C181" s="12">
        <v>5820</v>
      </c>
      <c r="D181" s="12">
        <v>5820</v>
      </c>
      <c r="E181" s="12">
        <v>5820</v>
      </c>
      <c r="F181" s="12">
        <v>5820</v>
      </c>
      <c r="G181" s="12">
        <v>5820</v>
      </c>
      <c r="H181" s="54">
        <v>7811</v>
      </c>
      <c r="I181" s="66">
        <f t="shared" si="10"/>
        <v>1.3420962199312714</v>
      </c>
    </row>
    <row r="182" spans="1:9" ht="12.75">
      <c r="A182" s="6">
        <v>651002</v>
      </c>
      <c r="B182" s="6" t="s">
        <v>154</v>
      </c>
      <c r="C182" s="12">
        <v>1884</v>
      </c>
      <c r="D182" s="12">
        <v>1884</v>
      </c>
      <c r="E182" s="12">
        <v>1884</v>
      </c>
      <c r="F182" s="12">
        <v>1884</v>
      </c>
      <c r="G182" s="12">
        <v>1884</v>
      </c>
      <c r="H182" s="54">
        <v>2690</v>
      </c>
      <c r="I182" s="66">
        <f t="shared" si="10"/>
        <v>1.4278131634819533</v>
      </c>
    </row>
    <row r="183" spans="1:9" ht="12.75">
      <c r="A183" s="6">
        <v>651002</v>
      </c>
      <c r="B183" s="6" t="s">
        <v>155</v>
      </c>
      <c r="C183" s="12"/>
      <c r="D183" s="12">
        <v>0</v>
      </c>
      <c r="E183" s="12">
        <v>0</v>
      </c>
      <c r="F183" s="12">
        <v>0</v>
      </c>
      <c r="G183" s="12">
        <v>0</v>
      </c>
      <c r="H183" s="54">
        <v>4324</v>
      </c>
      <c r="I183" s="66" t="s">
        <v>397</v>
      </c>
    </row>
    <row r="184" spans="1:9" ht="12.75">
      <c r="A184" s="6">
        <v>651002</v>
      </c>
      <c r="B184" s="6" t="s">
        <v>156</v>
      </c>
      <c r="C184" s="11">
        <v>5471</v>
      </c>
      <c r="D184" s="11">
        <v>5471</v>
      </c>
      <c r="E184" s="11">
        <v>5471</v>
      </c>
      <c r="F184" s="11">
        <v>5471</v>
      </c>
      <c r="G184" s="11">
        <v>5471</v>
      </c>
      <c r="H184" s="54">
        <v>5695</v>
      </c>
      <c r="I184" s="66">
        <f t="shared" si="10"/>
        <v>1.0409431548163042</v>
      </c>
    </row>
    <row r="185" ht="12.75">
      <c r="I185" s="66"/>
    </row>
    <row r="186" spans="1:9" ht="15.75">
      <c r="A186" s="27" t="s">
        <v>157</v>
      </c>
      <c r="B186" s="9" t="s">
        <v>158</v>
      </c>
      <c r="C186" s="10">
        <v>96782</v>
      </c>
      <c r="D186" s="10">
        <v>64318</v>
      </c>
      <c r="E186" s="10">
        <v>64318</v>
      </c>
      <c r="F186" s="10">
        <v>64318</v>
      </c>
      <c r="G186" s="10">
        <v>64318</v>
      </c>
      <c r="H186" s="53">
        <v>92959</v>
      </c>
      <c r="I186" s="68">
        <f t="shared" si="10"/>
        <v>1.4453030255915917</v>
      </c>
    </row>
    <row r="187" spans="1:9" ht="15.75">
      <c r="A187" s="27"/>
      <c r="B187" s="9"/>
      <c r="C187" s="10"/>
      <c r="D187" s="10"/>
      <c r="E187" s="10"/>
      <c r="F187" s="10"/>
      <c r="G187" s="10"/>
      <c r="H187" s="54"/>
      <c r="I187" s="66"/>
    </row>
    <row r="188" spans="1:9" ht="15.75">
      <c r="A188" s="9" t="s">
        <v>159</v>
      </c>
      <c r="B188" s="9" t="s">
        <v>160</v>
      </c>
      <c r="C188" s="10">
        <v>3319</v>
      </c>
      <c r="D188" s="10">
        <v>3319</v>
      </c>
      <c r="E188" s="10">
        <v>3319</v>
      </c>
      <c r="F188" s="10">
        <v>3319</v>
      </c>
      <c r="G188" s="10">
        <v>3319</v>
      </c>
      <c r="H188" s="53">
        <v>2107</v>
      </c>
      <c r="I188" s="68">
        <f t="shared" si="10"/>
        <v>0.6348297680024103</v>
      </c>
    </row>
    <row r="189" spans="1:9" ht="15.75">
      <c r="A189" s="9"/>
      <c r="B189" s="9"/>
      <c r="C189" s="10"/>
      <c r="D189" s="10"/>
      <c r="E189" s="10"/>
      <c r="F189" s="10"/>
      <c r="G189" s="10"/>
      <c r="H189" s="53"/>
      <c r="I189" s="66"/>
    </row>
    <row r="190" spans="1:9" ht="15.75">
      <c r="A190" s="9" t="s">
        <v>161</v>
      </c>
      <c r="B190" s="9" t="s">
        <v>162</v>
      </c>
      <c r="C190" s="10">
        <f aca="true" t="shared" si="16" ref="C190:H190">SUM(C191:C193)</f>
        <v>308906</v>
      </c>
      <c r="D190" s="10">
        <f t="shared" si="16"/>
        <v>228906</v>
      </c>
      <c r="E190" s="10">
        <f t="shared" si="16"/>
        <v>228906</v>
      </c>
      <c r="F190" s="10">
        <f t="shared" si="16"/>
        <v>308906</v>
      </c>
      <c r="G190" s="10">
        <f t="shared" si="16"/>
        <v>308906</v>
      </c>
      <c r="H190" s="53">
        <f t="shared" si="16"/>
        <v>312394</v>
      </c>
      <c r="I190" s="68">
        <f t="shared" si="10"/>
        <v>1.0112914608327452</v>
      </c>
    </row>
    <row r="191" spans="1:9" ht="12.75">
      <c r="A191" s="6">
        <v>600000</v>
      </c>
      <c r="B191" s="6" t="s">
        <v>163</v>
      </c>
      <c r="C191" s="11">
        <v>406</v>
      </c>
      <c r="D191" s="11">
        <v>406</v>
      </c>
      <c r="E191" s="11">
        <v>406</v>
      </c>
      <c r="F191" s="11">
        <v>406</v>
      </c>
      <c r="G191" s="11">
        <v>406</v>
      </c>
      <c r="H191" s="54">
        <v>415</v>
      </c>
      <c r="I191" s="66">
        <f t="shared" si="10"/>
        <v>1.022167487684729</v>
      </c>
    </row>
    <row r="192" spans="1:9" ht="12.75">
      <c r="A192" s="6">
        <v>637005</v>
      </c>
      <c r="B192" s="6" t="s">
        <v>377</v>
      </c>
      <c r="C192" s="11"/>
      <c r="D192" s="11">
        <v>0</v>
      </c>
      <c r="E192" s="11">
        <v>0</v>
      </c>
      <c r="F192" s="11">
        <v>0</v>
      </c>
      <c r="G192" s="11">
        <v>0</v>
      </c>
      <c r="H192" s="54">
        <v>3479</v>
      </c>
      <c r="I192" s="66" t="s">
        <v>397</v>
      </c>
    </row>
    <row r="193" spans="1:9" ht="12.75">
      <c r="A193" s="6">
        <v>641001</v>
      </c>
      <c r="B193" s="6" t="s">
        <v>164</v>
      </c>
      <c r="C193" s="11">
        <v>308500</v>
      </c>
      <c r="D193" s="11">
        <v>228500</v>
      </c>
      <c r="E193" s="11">
        <v>228500</v>
      </c>
      <c r="F193" s="11">
        <v>308500</v>
      </c>
      <c r="G193" s="11">
        <v>308500</v>
      </c>
      <c r="H193" s="54">
        <v>308500</v>
      </c>
      <c r="I193" s="66">
        <f t="shared" si="10"/>
        <v>1</v>
      </c>
    </row>
    <row r="194" spans="1:9" ht="12.75">
      <c r="A194" s="6"/>
      <c r="B194" s="6"/>
      <c r="C194" s="11"/>
      <c r="D194" s="11"/>
      <c r="E194" s="11"/>
      <c r="F194" s="11"/>
      <c r="G194" s="11"/>
      <c r="H194" s="54"/>
      <c r="I194" s="66"/>
    </row>
    <row r="195" spans="1:9" ht="15.75">
      <c r="A195" s="9" t="s">
        <v>378</v>
      </c>
      <c r="B195" s="9" t="s">
        <v>379</v>
      </c>
      <c r="C195" s="10">
        <f>SUM(C196:C199)</f>
        <v>625322</v>
      </c>
      <c r="D195" s="10">
        <v>0</v>
      </c>
      <c r="E195" s="10">
        <v>0</v>
      </c>
      <c r="F195" s="10">
        <v>0</v>
      </c>
      <c r="G195" s="10">
        <v>0</v>
      </c>
      <c r="H195" s="56">
        <f>H196</f>
        <v>1181</v>
      </c>
      <c r="I195" s="66" t="s">
        <v>397</v>
      </c>
    </row>
    <row r="196" spans="1:9" ht="12.75">
      <c r="A196" s="6">
        <v>637005</v>
      </c>
      <c r="B196" s="6" t="s">
        <v>380</v>
      </c>
      <c r="D196" s="11">
        <v>0</v>
      </c>
      <c r="E196" s="11">
        <v>0</v>
      </c>
      <c r="F196" s="11">
        <v>0</v>
      </c>
      <c r="G196" s="11">
        <v>0</v>
      </c>
      <c r="H196" s="54">
        <v>1181</v>
      </c>
      <c r="I196" s="66" t="s">
        <v>397</v>
      </c>
    </row>
    <row r="197" spans="1:9" ht="12.75">
      <c r="A197" s="6"/>
      <c r="B197" s="6"/>
      <c r="H197" s="54"/>
      <c r="I197" s="66"/>
    </row>
    <row r="198" spans="1:9" ht="15.75">
      <c r="A198" s="9" t="s">
        <v>165</v>
      </c>
      <c r="B198" s="9" t="s">
        <v>166</v>
      </c>
      <c r="C198" s="10">
        <f aca="true" t="shared" si="17" ref="C198:H198">SUM(C199:C203)</f>
        <v>624659</v>
      </c>
      <c r="D198" s="10">
        <f t="shared" si="17"/>
        <v>599161</v>
      </c>
      <c r="E198" s="10">
        <f t="shared" si="17"/>
        <v>599161</v>
      </c>
      <c r="F198" s="10">
        <f t="shared" si="17"/>
        <v>599161</v>
      </c>
      <c r="G198" s="10">
        <f t="shared" si="17"/>
        <v>599161</v>
      </c>
      <c r="H198" s="53">
        <f t="shared" si="17"/>
        <v>527318</v>
      </c>
      <c r="I198" s="68">
        <f t="shared" si="10"/>
        <v>0.8800939981073534</v>
      </c>
    </row>
    <row r="199" spans="1:9" ht="12.75">
      <c r="A199" s="25">
        <v>633006</v>
      </c>
      <c r="B199" s="25" t="s">
        <v>167</v>
      </c>
      <c r="C199" s="11">
        <v>663</v>
      </c>
      <c r="D199" s="11">
        <v>663</v>
      </c>
      <c r="E199" s="11">
        <v>663</v>
      </c>
      <c r="F199" s="11">
        <v>663</v>
      </c>
      <c r="G199" s="11">
        <v>663</v>
      </c>
      <c r="H199" s="54">
        <v>12</v>
      </c>
      <c r="I199" s="66">
        <f t="shared" si="10"/>
        <v>0.01809954751131222</v>
      </c>
    </row>
    <row r="200" spans="1:9" ht="12.75">
      <c r="A200" s="25">
        <v>641001</v>
      </c>
      <c r="B200" s="25" t="s">
        <v>168</v>
      </c>
      <c r="C200" s="11">
        <v>100000</v>
      </c>
      <c r="D200" s="11">
        <v>100000</v>
      </c>
      <c r="E200" s="11">
        <v>100000</v>
      </c>
      <c r="F200" s="11">
        <v>100000</v>
      </c>
      <c r="G200" s="11">
        <v>100000</v>
      </c>
      <c r="H200" s="54">
        <v>72628</v>
      </c>
      <c r="I200" s="66">
        <f t="shared" si="10"/>
        <v>0.72628</v>
      </c>
    </row>
    <row r="201" spans="1:9" ht="12.75">
      <c r="A201" s="6">
        <v>641001</v>
      </c>
      <c r="B201" s="6" t="s">
        <v>169</v>
      </c>
      <c r="C201" s="11">
        <v>83000</v>
      </c>
      <c r="D201" s="11">
        <v>83000</v>
      </c>
      <c r="E201" s="11">
        <v>83000</v>
      </c>
      <c r="F201" s="11">
        <v>83000</v>
      </c>
      <c r="G201" s="11">
        <v>83000</v>
      </c>
      <c r="H201" s="54">
        <v>83000</v>
      </c>
      <c r="I201" s="66">
        <f t="shared" si="10"/>
        <v>1</v>
      </c>
    </row>
    <row r="202" spans="1:9" ht="12.75">
      <c r="A202" s="6">
        <v>641001</v>
      </c>
      <c r="B202" s="6" t="s">
        <v>170</v>
      </c>
      <c r="C202" s="11">
        <v>440000</v>
      </c>
      <c r="D202" s="11">
        <v>415000</v>
      </c>
      <c r="E202" s="11">
        <v>415000</v>
      </c>
      <c r="F202" s="11">
        <v>415000</v>
      </c>
      <c r="G202" s="11">
        <v>415000</v>
      </c>
      <c r="H202" s="54">
        <v>371180</v>
      </c>
      <c r="I202" s="66">
        <f t="shared" si="10"/>
        <v>0.8944096385542168</v>
      </c>
    </row>
    <row r="203" spans="1:9" ht="12.75">
      <c r="A203" s="6">
        <v>642002</v>
      </c>
      <c r="B203" s="6" t="s">
        <v>171</v>
      </c>
      <c r="C203" s="11">
        <v>996</v>
      </c>
      <c r="D203" s="11">
        <v>498</v>
      </c>
      <c r="E203" s="11">
        <v>498</v>
      </c>
      <c r="F203" s="11">
        <v>498</v>
      </c>
      <c r="G203" s="11">
        <v>498</v>
      </c>
      <c r="H203" s="54">
        <v>498</v>
      </c>
      <c r="I203" s="66">
        <f aca="true" t="shared" si="18" ref="I203:I266">H203/G203</f>
        <v>1</v>
      </c>
    </row>
    <row r="204" spans="1:9" ht="12.75">
      <c r="A204" s="6"/>
      <c r="B204" s="6"/>
      <c r="H204" s="54"/>
      <c r="I204" s="66"/>
    </row>
    <row r="205" spans="1:9" ht="15.75">
      <c r="A205" s="21" t="s">
        <v>172</v>
      </c>
      <c r="B205" s="21" t="s">
        <v>173</v>
      </c>
      <c r="C205" s="10">
        <f aca="true" t="shared" si="19" ref="C205:H205">C206</f>
        <v>1178</v>
      </c>
      <c r="D205" s="10">
        <f t="shared" si="19"/>
        <v>1178</v>
      </c>
      <c r="E205" s="10">
        <f t="shared" si="19"/>
        <v>1178</v>
      </c>
      <c r="F205" s="10">
        <f t="shared" si="19"/>
        <v>1178</v>
      </c>
      <c r="G205" s="10">
        <f t="shared" si="19"/>
        <v>1178</v>
      </c>
      <c r="H205" s="53">
        <f t="shared" si="19"/>
        <v>928</v>
      </c>
      <c r="I205" s="68">
        <f t="shared" si="18"/>
        <v>0.7877758913412564</v>
      </c>
    </row>
    <row r="206" spans="1:9" ht="12.75">
      <c r="A206" s="6">
        <v>600000</v>
      </c>
      <c r="B206" s="6" t="s">
        <v>174</v>
      </c>
      <c r="C206" s="11">
        <v>1178</v>
      </c>
      <c r="D206" s="11">
        <v>1178</v>
      </c>
      <c r="E206" s="11">
        <v>1178</v>
      </c>
      <c r="F206" s="11">
        <v>1178</v>
      </c>
      <c r="G206" s="11">
        <v>1178</v>
      </c>
      <c r="H206" s="54">
        <v>928</v>
      </c>
      <c r="I206" s="66">
        <f t="shared" si="18"/>
        <v>0.7877758913412564</v>
      </c>
    </row>
    <row r="207" spans="1:9" ht="12.75">
      <c r="A207" s="6"/>
      <c r="B207" s="6"/>
      <c r="H207" s="54"/>
      <c r="I207" s="66"/>
    </row>
    <row r="208" spans="1:9" ht="15.75">
      <c r="A208" s="28" t="s">
        <v>175</v>
      </c>
      <c r="B208" s="21" t="s">
        <v>176</v>
      </c>
      <c r="C208" s="10">
        <f aca="true" t="shared" si="20" ref="C208:H208">SUM(C209:C212)</f>
        <v>70603</v>
      </c>
      <c r="D208" s="10">
        <f t="shared" si="20"/>
        <v>70603</v>
      </c>
      <c r="E208" s="10">
        <f t="shared" si="20"/>
        <v>70603</v>
      </c>
      <c r="F208" s="10">
        <f t="shared" si="20"/>
        <v>70603</v>
      </c>
      <c r="G208" s="10">
        <f t="shared" si="20"/>
        <v>70603</v>
      </c>
      <c r="H208" s="53">
        <f t="shared" si="20"/>
        <v>46133</v>
      </c>
      <c r="I208" s="68">
        <f t="shared" si="18"/>
        <v>0.6534141608713511</v>
      </c>
    </row>
    <row r="209" spans="1:9" ht="12.75">
      <c r="A209" s="6">
        <v>610000</v>
      </c>
      <c r="B209" s="6" t="s">
        <v>177</v>
      </c>
      <c r="C209" s="11">
        <v>8702</v>
      </c>
      <c r="D209" s="11">
        <v>8702</v>
      </c>
      <c r="E209" s="11">
        <v>8702</v>
      </c>
      <c r="F209" s="11">
        <v>8702</v>
      </c>
      <c r="G209" s="11">
        <v>8702</v>
      </c>
      <c r="H209" s="54">
        <v>8400</v>
      </c>
      <c r="I209" s="66">
        <f t="shared" si="18"/>
        <v>0.9652953344058837</v>
      </c>
    </row>
    <row r="210" spans="1:9" ht="12.75">
      <c r="A210" s="6">
        <v>620000</v>
      </c>
      <c r="B210" s="6" t="s">
        <v>178</v>
      </c>
      <c r="C210" s="11">
        <v>3082</v>
      </c>
      <c r="D210" s="11">
        <v>3082</v>
      </c>
      <c r="E210" s="11">
        <v>3082</v>
      </c>
      <c r="F210" s="11">
        <v>3082</v>
      </c>
      <c r="G210" s="11">
        <v>3082</v>
      </c>
      <c r="H210" s="54">
        <v>2935</v>
      </c>
      <c r="I210" s="66">
        <f t="shared" si="18"/>
        <v>0.9523036988968202</v>
      </c>
    </row>
    <row r="211" spans="1:9" ht="12.75">
      <c r="A211" s="6">
        <v>630000</v>
      </c>
      <c r="B211" s="6" t="s">
        <v>179</v>
      </c>
      <c r="C211" s="11">
        <v>730</v>
      </c>
      <c r="D211" s="11">
        <v>730</v>
      </c>
      <c r="E211" s="11">
        <v>730</v>
      </c>
      <c r="F211" s="11">
        <v>730</v>
      </c>
      <c r="G211" s="11">
        <v>730</v>
      </c>
      <c r="H211" s="54">
        <v>975</v>
      </c>
      <c r="I211" s="66">
        <f t="shared" si="18"/>
        <v>1.3356164383561644</v>
      </c>
    </row>
    <row r="212" spans="1:9" ht="12.75">
      <c r="A212" s="6">
        <v>633000</v>
      </c>
      <c r="B212" s="6" t="s">
        <v>180</v>
      </c>
      <c r="C212" s="11">
        <v>58089</v>
      </c>
      <c r="D212" s="11">
        <v>58089</v>
      </c>
      <c r="E212" s="11">
        <v>58089</v>
      </c>
      <c r="F212" s="11">
        <v>58089</v>
      </c>
      <c r="G212" s="11">
        <v>58089</v>
      </c>
      <c r="H212" s="54">
        <v>33823</v>
      </c>
      <c r="I212" s="66">
        <f t="shared" si="18"/>
        <v>0.5822617018712665</v>
      </c>
    </row>
    <row r="213" ht="12.75">
      <c r="I213" s="66"/>
    </row>
    <row r="214" spans="1:9" ht="15.75">
      <c r="A214" s="9" t="s">
        <v>181</v>
      </c>
      <c r="B214" s="9" t="s">
        <v>182</v>
      </c>
      <c r="C214" s="10">
        <f aca="true" t="shared" si="21" ref="C214:H214">SUM(C215:C221)</f>
        <v>116052</v>
      </c>
      <c r="D214" s="10">
        <f t="shared" si="21"/>
        <v>116052</v>
      </c>
      <c r="E214" s="10">
        <f t="shared" si="21"/>
        <v>116052</v>
      </c>
      <c r="F214" s="10">
        <f t="shared" si="21"/>
        <v>116052</v>
      </c>
      <c r="G214" s="10">
        <f t="shared" si="21"/>
        <v>116052</v>
      </c>
      <c r="H214" s="53">
        <f t="shared" si="21"/>
        <v>127115</v>
      </c>
      <c r="I214" s="68">
        <f t="shared" si="18"/>
        <v>1.095327956433323</v>
      </c>
    </row>
    <row r="215" spans="1:9" ht="12.75">
      <c r="A215" s="25">
        <v>610000</v>
      </c>
      <c r="B215" s="25" t="s">
        <v>183</v>
      </c>
      <c r="C215" s="11">
        <v>3133</v>
      </c>
      <c r="D215" s="11">
        <v>3133</v>
      </c>
      <c r="E215" s="11">
        <v>3133</v>
      </c>
      <c r="F215" s="11">
        <v>3133</v>
      </c>
      <c r="G215" s="11">
        <v>3133</v>
      </c>
      <c r="H215" s="54">
        <v>3195</v>
      </c>
      <c r="I215" s="66">
        <f t="shared" si="18"/>
        <v>1.019789339291414</v>
      </c>
    </row>
    <row r="216" spans="1:9" ht="12.75">
      <c r="A216" s="25">
        <v>620000</v>
      </c>
      <c r="B216" s="25" t="s">
        <v>184</v>
      </c>
      <c r="C216" s="11">
        <v>899</v>
      </c>
      <c r="D216" s="11">
        <v>899</v>
      </c>
      <c r="E216" s="11">
        <v>899</v>
      </c>
      <c r="F216" s="11">
        <v>899</v>
      </c>
      <c r="G216" s="11">
        <v>899</v>
      </c>
      <c r="H216" s="54">
        <v>953</v>
      </c>
      <c r="I216" s="66">
        <f t="shared" si="18"/>
        <v>1.0600667408231368</v>
      </c>
    </row>
    <row r="217" spans="1:9" ht="12.75">
      <c r="A217" s="25">
        <v>630000</v>
      </c>
      <c r="B217" s="25" t="s">
        <v>185</v>
      </c>
      <c r="C217" s="11">
        <v>1520</v>
      </c>
      <c r="D217" s="11">
        <v>1520</v>
      </c>
      <c r="E217" s="11">
        <v>1520</v>
      </c>
      <c r="F217" s="11">
        <v>1520</v>
      </c>
      <c r="G217" s="11">
        <v>1520</v>
      </c>
      <c r="H217" s="54">
        <v>640</v>
      </c>
      <c r="I217" s="66">
        <f t="shared" si="18"/>
        <v>0.42105263157894735</v>
      </c>
    </row>
    <row r="218" spans="1:9" ht="12.75">
      <c r="A218" s="25">
        <v>637002</v>
      </c>
      <c r="B218" s="25" t="s">
        <v>381</v>
      </c>
      <c r="C218" s="11"/>
      <c r="D218" s="11">
        <v>0</v>
      </c>
      <c r="E218" s="11">
        <v>0</v>
      </c>
      <c r="F218" s="11">
        <v>0</v>
      </c>
      <c r="G218" s="11">
        <v>0</v>
      </c>
      <c r="H218" s="54">
        <v>3278</v>
      </c>
      <c r="I218" s="66" t="s">
        <v>397</v>
      </c>
    </row>
    <row r="219" spans="1:9" ht="12.75">
      <c r="A219" s="25">
        <v>637005</v>
      </c>
      <c r="B219" s="25" t="s">
        <v>382</v>
      </c>
      <c r="C219" s="11"/>
      <c r="D219" s="11">
        <v>0</v>
      </c>
      <c r="E219" s="11">
        <v>0</v>
      </c>
      <c r="F219" s="11">
        <v>0</v>
      </c>
      <c r="G219" s="11">
        <v>0</v>
      </c>
      <c r="H219" s="54">
        <v>3570</v>
      </c>
      <c r="I219" s="66" t="s">
        <v>397</v>
      </c>
    </row>
    <row r="220" spans="1:9" ht="12.75">
      <c r="A220" s="25">
        <v>637005</v>
      </c>
      <c r="B220" s="25" t="s">
        <v>186</v>
      </c>
      <c r="C220" s="11"/>
      <c r="D220" s="11">
        <v>0</v>
      </c>
      <c r="E220" s="11">
        <v>0</v>
      </c>
      <c r="F220" s="11">
        <v>0</v>
      </c>
      <c r="G220" s="11">
        <v>0</v>
      </c>
      <c r="H220" s="54">
        <v>4979</v>
      </c>
      <c r="I220" s="66" t="s">
        <v>397</v>
      </c>
    </row>
    <row r="221" spans="1:9" ht="12.75">
      <c r="A221" s="25">
        <v>641001</v>
      </c>
      <c r="B221" s="25" t="s">
        <v>187</v>
      </c>
      <c r="C221" s="11">
        <v>110500</v>
      </c>
      <c r="D221" s="11">
        <v>110500</v>
      </c>
      <c r="E221" s="11">
        <v>110500</v>
      </c>
      <c r="F221" s="11">
        <v>110500</v>
      </c>
      <c r="G221" s="11">
        <v>110500</v>
      </c>
      <c r="H221" s="54">
        <v>110500</v>
      </c>
      <c r="I221" s="66">
        <f t="shared" si="18"/>
        <v>1</v>
      </c>
    </row>
    <row r="222" spans="1:9" ht="12.75">
      <c r="A222" s="6"/>
      <c r="B222" s="6"/>
      <c r="H222" s="58"/>
      <c r="I222" s="66"/>
    </row>
    <row r="223" spans="1:9" ht="15.75">
      <c r="A223" s="9" t="s">
        <v>188</v>
      </c>
      <c r="B223" s="9" t="s">
        <v>189</v>
      </c>
      <c r="C223" s="10">
        <f aca="true" t="shared" si="22" ref="C223:H223">SUM(C224:C227)</f>
        <v>87276</v>
      </c>
      <c r="D223" s="10">
        <f t="shared" si="22"/>
        <v>81276</v>
      </c>
      <c r="E223" s="10">
        <f t="shared" si="22"/>
        <v>81276</v>
      </c>
      <c r="F223" s="10">
        <f t="shared" si="22"/>
        <v>81276</v>
      </c>
      <c r="G223" s="10">
        <f t="shared" si="22"/>
        <v>81276</v>
      </c>
      <c r="H223" s="53">
        <f t="shared" si="22"/>
        <v>93928</v>
      </c>
      <c r="I223" s="68">
        <f t="shared" si="18"/>
        <v>1.1556671096018505</v>
      </c>
    </row>
    <row r="224" spans="1:9" ht="12.75">
      <c r="A224" s="6">
        <v>632001</v>
      </c>
      <c r="B224" s="6" t="s">
        <v>190</v>
      </c>
      <c r="C224" s="11">
        <v>53110</v>
      </c>
      <c r="D224" s="11">
        <v>53110</v>
      </c>
      <c r="E224" s="11">
        <v>53110</v>
      </c>
      <c r="F224" s="11">
        <v>53110</v>
      </c>
      <c r="G224" s="11">
        <v>53110</v>
      </c>
      <c r="H224" s="54">
        <v>65605</v>
      </c>
      <c r="I224" s="66">
        <f t="shared" si="18"/>
        <v>1.2352664281679533</v>
      </c>
    </row>
    <row r="225" spans="1:9" ht="12.75">
      <c r="A225" s="6">
        <v>635006</v>
      </c>
      <c r="B225" s="6" t="s">
        <v>383</v>
      </c>
      <c r="C225" s="11"/>
      <c r="D225" s="11">
        <v>0</v>
      </c>
      <c r="E225" s="11">
        <v>0</v>
      </c>
      <c r="F225" s="11">
        <v>0</v>
      </c>
      <c r="G225" s="11">
        <v>0</v>
      </c>
      <c r="H225" s="54">
        <v>259</v>
      </c>
      <c r="I225" s="66" t="s">
        <v>397</v>
      </c>
    </row>
    <row r="226" spans="1:9" ht="12.75">
      <c r="A226" s="6">
        <v>632002</v>
      </c>
      <c r="B226" s="6" t="s">
        <v>191</v>
      </c>
      <c r="C226" s="11">
        <v>166</v>
      </c>
      <c r="D226" s="11">
        <v>166</v>
      </c>
      <c r="E226" s="11">
        <v>166</v>
      </c>
      <c r="F226" s="11">
        <v>166</v>
      </c>
      <c r="G226" s="11">
        <v>166</v>
      </c>
      <c r="H226" s="54">
        <v>64</v>
      </c>
      <c r="I226" s="66">
        <f t="shared" si="18"/>
        <v>0.3855421686746988</v>
      </c>
    </row>
    <row r="227" spans="1:9" ht="12.75">
      <c r="A227" s="6">
        <v>641001</v>
      </c>
      <c r="B227" s="6" t="s">
        <v>192</v>
      </c>
      <c r="C227" s="11">
        <v>34000</v>
      </c>
      <c r="D227" s="11">
        <v>28000</v>
      </c>
      <c r="E227" s="11">
        <v>28000</v>
      </c>
      <c r="F227" s="11">
        <v>28000</v>
      </c>
      <c r="G227" s="11">
        <v>28000</v>
      </c>
      <c r="H227" s="54">
        <v>28000</v>
      </c>
      <c r="I227" s="66">
        <f t="shared" si="18"/>
        <v>1</v>
      </c>
    </row>
    <row r="228" spans="1:9" ht="12.75">
      <c r="A228" s="6"/>
      <c r="B228" s="6"/>
      <c r="C228" s="11"/>
      <c r="D228" s="11"/>
      <c r="E228" s="11"/>
      <c r="F228" s="11"/>
      <c r="G228" s="11"/>
      <c r="H228" s="54"/>
      <c r="I228" s="66"/>
    </row>
    <row r="229" spans="1:9" ht="15.75">
      <c r="A229" s="9" t="s">
        <v>193</v>
      </c>
      <c r="B229" s="9" t="s">
        <v>194</v>
      </c>
      <c r="C229" s="10">
        <f aca="true" t="shared" si="23" ref="C229:H229">SUM(C230:C231)</f>
        <v>410</v>
      </c>
      <c r="D229" s="10">
        <f t="shared" si="23"/>
        <v>410</v>
      </c>
      <c r="E229" s="10">
        <f t="shared" si="23"/>
        <v>410</v>
      </c>
      <c r="F229" s="10">
        <f t="shared" si="23"/>
        <v>410</v>
      </c>
      <c r="G229" s="10">
        <f t="shared" si="23"/>
        <v>410</v>
      </c>
      <c r="H229" s="53">
        <f t="shared" si="23"/>
        <v>393</v>
      </c>
      <c r="I229" s="68">
        <f t="shared" si="18"/>
        <v>0.9585365853658536</v>
      </c>
    </row>
    <row r="230" spans="1:9" ht="12.75">
      <c r="A230" s="6">
        <v>632001</v>
      </c>
      <c r="B230" s="6" t="s">
        <v>195</v>
      </c>
      <c r="C230" s="11">
        <v>180</v>
      </c>
      <c r="D230" s="11">
        <v>180</v>
      </c>
      <c r="E230" s="11">
        <v>180</v>
      </c>
      <c r="F230" s="11">
        <v>180</v>
      </c>
      <c r="G230" s="11">
        <v>180</v>
      </c>
      <c r="H230" s="54">
        <v>70</v>
      </c>
      <c r="I230" s="66">
        <f t="shared" si="18"/>
        <v>0.3888888888888889</v>
      </c>
    </row>
    <row r="231" spans="1:9" ht="12.75">
      <c r="A231" s="6">
        <v>632002</v>
      </c>
      <c r="B231" s="6" t="s">
        <v>196</v>
      </c>
      <c r="C231" s="11">
        <v>230</v>
      </c>
      <c r="D231" s="11">
        <v>230</v>
      </c>
      <c r="E231" s="11">
        <v>230</v>
      </c>
      <c r="F231" s="11">
        <v>230</v>
      </c>
      <c r="G231" s="11">
        <v>230</v>
      </c>
      <c r="H231" s="54">
        <v>323</v>
      </c>
      <c r="I231" s="66">
        <f t="shared" si="18"/>
        <v>1.4043478260869566</v>
      </c>
    </row>
    <row r="232" spans="1:9" ht="12.75">
      <c r="A232" s="6"/>
      <c r="B232" s="6"/>
      <c r="H232" s="54"/>
      <c r="I232" s="66"/>
    </row>
    <row r="233" spans="1:9" ht="15.75">
      <c r="A233" s="9" t="s">
        <v>197</v>
      </c>
      <c r="B233" s="9" t="s">
        <v>198</v>
      </c>
      <c r="C233" s="10">
        <f aca="true" t="shared" si="24" ref="C233:H233">C234</f>
        <v>91529</v>
      </c>
      <c r="D233" s="10">
        <f t="shared" si="24"/>
        <v>54347</v>
      </c>
      <c r="E233" s="10">
        <f t="shared" si="24"/>
        <v>54347</v>
      </c>
      <c r="F233" s="10">
        <f t="shared" si="24"/>
        <v>54347</v>
      </c>
      <c r="G233" s="10">
        <f t="shared" si="24"/>
        <v>54347</v>
      </c>
      <c r="H233" s="53">
        <f t="shared" si="24"/>
        <v>52507</v>
      </c>
      <c r="I233" s="68">
        <f t="shared" si="18"/>
        <v>0.9661434853809778</v>
      </c>
    </row>
    <row r="234" spans="1:9" ht="12.75">
      <c r="A234" s="6">
        <v>642001</v>
      </c>
      <c r="B234" s="6" t="s">
        <v>199</v>
      </c>
      <c r="C234" s="11">
        <v>91529</v>
      </c>
      <c r="D234" s="11">
        <v>54347</v>
      </c>
      <c r="E234" s="11">
        <v>54347</v>
      </c>
      <c r="F234" s="11">
        <v>54347</v>
      </c>
      <c r="G234" s="11">
        <v>54347</v>
      </c>
      <c r="H234" s="54">
        <v>52507</v>
      </c>
      <c r="I234" s="66">
        <f t="shared" si="18"/>
        <v>0.9661434853809778</v>
      </c>
    </row>
    <row r="235" spans="1:9" ht="12.75">
      <c r="A235" s="6"/>
      <c r="B235" s="6"/>
      <c r="C235" s="11"/>
      <c r="D235" s="11"/>
      <c r="E235" s="11"/>
      <c r="F235" s="11"/>
      <c r="G235" s="11"/>
      <c r="H235" s="54"/>
      <c r="I235" s="66"/>
    </row>
    <row r="236" spans="1:9" ht="15.75">
      <c r="A236" s="9" t="s">
        <v>200</v>
      </c>
      <c r="B236" s="9" t="s">
        <v>201</v>
      </c>
      <c r="C236" s="10">
        <f aca="true" t="shared" si="25" ref="C236:H236">SUM(C237:C239)</f>
        <v>129331</v>
      </c>
      <c r="D236" s="10">
        <f t="shared" si="25"/>
        <v>126851</v>
      </c>
      <c r="E236" s="10">
        <f t="shared" si="25"/>
        <v>130351</v>
      </c>
      <c r="F236" s="10">
        <f t="shared" si="25"/>
        <v>130351</v>
      </c>
      <c r="G236" s="10">
        <f t="shared" si="25"/>
        <v>130351</v>
      </c>
      <c r="H236" s="53">
        <f t="shared" si="25"/>
        <v>131930</v>
      </c>
      <c r="I236" s="68">
        <f t="shared" si="18"/>
        <v>1.0121134475378017</v>
      </c>
    </row>
    <row r="237" spans="1:9" ht="12.75">
      <c r="A237" s="6">
        <v>641001</v>
      </c>
      <c r="B237" s="6" t="s">
        <v>202</v>
      </c>
      <c r="C237" s="11">
        <v>36000</v>
      </c>
      <c r="D237" s="11">
        <v>36000</v>
      </c>
      <c r="E237" s="11">
        <v>39500</v>
      </c>
      <c r="F237" s="11">
        <v>39500</v>
      </c>
      <c r="G237" s="11">
        <v>39500</v>
      </c>
      <c r="H237" s="54">
        <v>40061</v>
      </c>
      <c r="I237" s="66">
        <f t="shared" si="18"/>
        <v>1.0142025316455696</v>
      </c>
    </row>
    <row r="238" spans="1:9" ht="12.75">
      <c r="A238" s="6">
        <v>641001</v>
      </c>
      <c r="B238" s="6" t="s">
        <v>203</v>
      </c>
      <c r="C238" s="11">
        <v>93000</v>
      </c>
      <c r="D238" s="11">
        <v>90520</v>
      </c>
      <c r="E238" s="11">
        <v>90520</v>
      </c>
      <c r="F238" s="11">
        <v>90520</v>
      </c>
      <c r="G238" s="11">
        <v>90520</v>
      </c>
      <c r="H238" s="54">
        <v>90520</v>
      </c>
      <c r="I238" s="66">
        <f t="shared" si="18"/>
        <v>1</v>
      </c>
    </row>
    <row r="239" spans="1:9" ht="12.75">
      <c r="A239" s="6">
        <v>635006</v>
      </c>
      <c r="B239" s="6" t="s">
        <v>204</v>
      </c>
      <c r="C239" s="11">
        <v>331</v>
      </c>
      <c r="D239" s="11">
        <v>331</v>
      </c>
      <c r="E239" s="11">
        <v>331</v>
      </c>
      <c r="F239" s="11">
        <v>331</v>
      </c>
      <c r="G239" s="11">
        <v>331</v>
      </c>
      <c r="H239" s="54">
        <v>1349</v>
      </c>
      <c r="I239" s="66">
        <f t="shared" si="18"/>
        <v>4.075528700906345</v>
      </c>
    </row>
    <row r="240" spans="1:9" ht="12.75">
      <c r="A240" s="6"/>
      <c r="B240" s="6"/>
      <c r="H240" s="54"/>
      <c r="I240" s="66"/>
    </row>
    <row r="241" spans="1:9" ht="15.75">
      <c r="A241" s="9" t="s">
        <v>205</v>
      </c>
      <c r="B241" s="9" t="s">
        <v>206</v>
      </c>
      <c r="C241" s="10">
        <f aca="true" t="shared" si="26" ref="C241:H241">C242</f>
        <v>5000</v>
      </c>
      <c r="D241" s="10">
        <f t="shared" si="26"/>
        <v>5000</v>
      </c>
      <c r="E241" s="10">
        <f t="shared" si="26"/>
        <v>5000</v>
      </c>
      <c r="F241" s="10">
        <f t="shared" si="26"/>
        <v>5000</v>
      </c>
      <c r="G241" s="10">
        <f t="shared" si="26"/>
        <v>5000</v>
      </c>
      <c r="H241" s="53">
        <f t="shared" si="26"/>
        <v>5000</v>
      </c>
      <c r="I241" s="68">
        <f t="shared" si="18"/>
        <v>1</v>
      </c>
    </row>
    <row r="242" spans="1:9" ht="12.75">
      <c r="A242" s="6">
        <v>641001</v>
      </c>
      <c r="B242" s="6" t="s">
        <v>207</v>
      </c>
      <c r="C242" s="11">
        <v>5000</v>
      </c>
      <c r="D242" s="11">
        <v>5000</v>
      </c>
      <c r="E242" s="11">
        <v>5000</v>
      </c>
      <c r="F242" s="11">
        <v>5000</v>
      </c>
      <c r="G242" s="11">
        <v>5000</v>
      </c>
      <c r="H242" s="54">
        <v>5000</v>
      </c>
      <c r="I242" s="66">
        <f t="shared" si="18"/>
        <v>1</v>
      </c>
    </row>
    <row r="243" spans="1:9" ht="12.75">
      <c r="A243" s="6"/>
      <c r="B243" s="6"/>
      <c r="H243" s="54"/>
      <c r="I243" s="66"/>
    </row>
    <row r="244" spans="1:9" ht="15.75">
      <c r="A244" s="9" t="s">
        <v>208</v>
      </c>
      <c r="B244" s="9" t="s">
        <v>209</v>
      </c>
      <c r="C244" s="10">
        <f aca="true" t="shared" si="27" ref="C244:H244">SUM(C245:C251)</f>
        <v>20749</v>
      </c>
      <c r="D244" s="10">
        <f t="shared" si="27"/>
        <v>17228</v>
      </c>
      <c r="E244" s="10">
        <f t="shared" si="27"/>
        <v>17228</v>
      </c>
      <c r="F244" s="10">
        <f t="shared" si="27"/>
        <v>17228</v>
      </c>
      <c r="G244" s="10">
        <f t="shared" si="27"/>
        <v>17228</v>
      </c>
      <c r="H244" s="53">
        <f t="shared" si="27"/>
        <v>10864</v>
      </c>
      <c r="I244" s="68">
        <f t="shared" si="18"/>
        <v>0.6306013466449966</v>
      </c>
    </row>
    <row r="245" spans="1:9" ht="12.75">
      <c r="A245" s="13" t="s">
        <v>210</v>
      </c>
      <c r="B245" s="6" t="s">
        <v>211</v>
      </c>
      <c r="C245" s="11">
        <v>2125</v>
      </c>
      <c r="D245" s="11">
        <v>2125</v>
      </c>
      <c r="E245" s="11">
        <v>2125</v>
      </c>
      <c r="F245" s="11">
        <v>2125</v>
      </c>
      <c r="G245" s="11">
        <v>2125</v>
      </c>
      <c r="H245" s="54">
        <v>2153</v>
      </c>
      <c r="I245" s="66">
        <f t="shared" si="18"/>
        <v>1.0131764705882353</v>
      </c>
    </row>
    <row r="246" spans="1:9" ht="12.75">
      <c r="A246" s="13" t="s">
        <v>212</v>
      </c>
      <c r="B246" s="6" t="s">
        <v>213</v>
      </c>
      <c r="C246" s="11">
        <v>16400</v>
      </c>
      <c r="D246" s="11">
        <v>12879</v>
      </c>
      <c r="E246" s="11">
        <v>12879</v>
      </c>
      <c r="F246" s="11">
        <v>12879</v>
      </c>
      <c r="G246" s="11">
        <v>12879</v>
      </c>
      <c r="H246" s="54">
        <v>6440</v>
      </c>
      <c r="I246" s="66">
        <f t="shared" si="18"/>
        <v>0.5000388228899759</v>
      </c>
    </row>
    <row r="247" spans="1:9" ht="12.75">
      <c r="A247" s="6">
        <v>642006</v>
      </c>
      <c r="B247" s="6" t="s">
        <v>214</v>
      </c>
      <c r="C247" s="11">
        <v>1009</v>
      </c>
      <c r="D247" s="11">
        <v>1009</v>
      </c>
      <c r="E247" s="11">
        <v>1009</v>
      </c>
      <c r="F247" s="11">
        <v>1009</v>
      </c>
      <c r="G247" s="11">
        <v>1009</v>
      </c>
      <c r="H247" s="54">
        <v>1033</v>
      </c>
      <c r="I247" s="66">
        <f t="shared" si="18"/>
        <v>1.0237859266600595</v>
      </c>
    </row>
    <row r="248" spans="1:9" ht="12.75">
      <c r="A248" s="6"/>
      <c r="B248" s="6" t="s">
        <v>215</v>
      </c>
      <c r="C248" s="11">
        <v>266</v>
      </c>
      <c r="D248" s="11">
        <v>266</v>
      </c>
      <c r="E248" s="11">
        <v>266</v>
      </c>
      <c r="F248" s="11">
        <v>266</v>
      </c>
      <c r="G248" s="11">
        <v>266</v>
      </c>
      <c r="H248" s="54">
        <v>318</v>
      </c>
      <c r="I248" s="66">
        <f t="shared" si="18"/>
        <v>1.1954887218045114</v>
      </c>
    </row>
    <row r="249" spans="1:9" ht="12.75">
      <c r="A249" s="6"/>
      <c r="B249" s="6" t="s">
        <v>216</v>
      </c>
      <c r="C249" s="11">
        <v>344</v>
      </c>
      <c r="D249" s="11">
        <v>344</v>
      </c>
      <c r="E249" s="11">
        <v>344</v>
      </c>
      <c r="F249" s="11">
        <v>344</v>
      </c>
      <c r="G249" s="11">
        <v>344</v>
      </c>
      <c r="H249" s="54">
        <v>344</v>
      </c>
      <c r="I249" s="66">
        <f t="shared" si="18"/>
        <v>1</v>
      </c>
    </row>
    <row r="250" spans="1:9" ht="12.75">
      <c r="A250" s="6"/>
      <c r="B250" s="6" t="s">
        <v>217</v>
      </c>
      <c r="C250" s="11">
        <v>405</v>
      </c>
      <c r="D250" s="11">
        <v>405</v>
      </c>
      <c r="E250" s="11">
        <v>405</v>
      </c>
      <c r="F250" s="11">
        <v>405</v>
      </c>
      <c r="G250" s="11">
        <v>405</v>
      </c>
      <c r="H250" s="54">
        <v>406</v>
      </c>
      <c r="I250" s="66">
        <f t="shared" si="18"/>
        <v>1.002469135802469</v>
      </c>
    </row>
    <row r="251" spans="1:9" ht="12.75">
      <c r="A251" s="6"/>
      <c r="B251" s="6" t="s">
        <v>218</v>
      </c>
      <c r="C251" s="11">
        <v>200</v>
      </c>
      <c r="D251" s="11">
        <v>200</v>
      </c>
      <c r="E251" s="11">
        <v>200</v>
      </c>
      <c r="F251" s="11">
        <v>200</v>
      </c>
      <c r="G251" s="11">
        <v>200</v>
      </c>
      <c r="H251" s="54">
        <v>170</v>
      </c>
      <c r="I251" s="66">
        <f t="shared" si="18"/>
        <v>0.85</v>
      </c>
    </row>
    <row r="252" spans="1:9" ht="12.75">
      <c r="A252" s="6"/>
      <c r="B252" s="6"/>
      <c r="H252" s="54"/>
      <c r="I252" s="66"/>
    </row>
    <row r="253" spans="1:9" ht="15.75">
      <c r="A253" s="29" t="s">
        <v>219</v>
      </c>
      <c r="B253" s="9" t="s">
        <v>220</v>
      </c>
      <c r="C253" s="10">
        <f aca="true" t="shared" si="28" ref="C253:H253">SUM(C254:C256)</f>
        <v>18556</v>
      </c>
      <c r="D253" s="10">
        <f t="shared" si="28"/>
        <v>18556</v>
      </c>
      <c r="E253" s="10">
        <f t="shared" si="28"/>
        <v>18556</v>
      </c>
      <c r="F253" s="10">
        <f t="shared" si="28"/>
        <v>18556</v>
      </c>
      <c r="G253" s="10">
        <f t="shared" si="28"/>
        <v>18556</v>
      </c>
      <c r="H253" s="53">
        <f t="shared" si="28"/>
        <v>18076</v>
      </c>
      <c r="I253" s="68">
        <f t="shared" si="18"/>
        <v>0.9741323561112308</v>
      </c>
    </row>
    <row r="254" spans="1:9" ht="12.75">
      <c r="A254" s="30">
        <v>610000</v>
      </c>
      <c r="B254" s="6" t="s">
        <v>221</v>
      </c>
      <c r="C254" s="11">
        <v>12426</v>
      </c>
      <c r="D254" s="11">
        <v>12426</v>
      </c>
      <c r="E254" s="11">
        <v>12426</v>
      </c>
      <c r="F254" s="11">
        <v>12426</v>
      </c>
      <c r="G254" s="11">
        <v>12426</v>
      </c>
      <c r="H254" s="54">
        <v>12705</v>
      </c>
      <c r="I254" s="66">
        <f t="shared" si="18"/>
        <v>1.0224529212940607</v>
      </c>
    </row>
    <row r="255" spans="1:9" ht="12.75">
      <c r="A255" s="30">
        <v>620000</v>
      </c>
      <c r="B255" s="6" t="s">
        <v>87</v>
      </c>
      <c r="C255" s="11">
        <v>4470</v>
      </c>
      <c r="D255" s="11">
        <v>4470</v>
      </c>
      <c r="E255" s="11">
        <v>4470</v>
      </c>
      <c r="F255" s="11">
        <v>4470</v>
      </c>
      <c r="G255" s="11">
        <v>4470</v>
      </c>
      <c r="H255" s="54">
        <v>4432</v>
      </c>
      <c r="I255" s="66">
        <f t="shared" si="18"/>
        <v>0.9914988814317673</v>
      </c>
    </row>
    <row r="256" spans="1:9" ht="12.75">
      <c r="A256" s="30">
        <v>633000</v>
      </c>
      <c r="B256" s="6" t="s">
        <v>179</v>
      </c>
      <c r="C256" s="11">
        <v>1660</v>
      </c>
      <c r="D256" s="11">
        <v>1660</v>
      </c>
      <c r="E256" s="11">
        <v>1660</v>
      </c>
      <c r="F256" s="11">
        <v>1660</v>
      </c>
      <c r="G256" s="11">
        <v>1660</v>
      </c>
      <c r="H256" s="54">
        <v>939</v>
      </c>
      <c r="I256" s="66">
        <f t="shared" si="18"/>
        <v>0.5656626506024096</v>
      </c>
    </row>
    <row r="257" ht="12.75">
      <c r="I257" s="66"/>
    </row>
    <row r="258" spans="1:9" ht="15.75">
      <c r="A258" s="9" t="s">
        <v>222</v>
      </c>
      <c r="B258" s="9" t="s">
        <v>223</v>
      </c>
      <c r="C258" s="10">
        <f aca="true" t="shared" si="29" ref="C258:H258">SUM(C259:C263)</f>
        <v>515215</v>
      </c>
      <c r="D258" s="10">
        <f t="shared" si="29"/>
        <v>449852</v>
      </c>
      <c r="E258" s="10">
        <f t="shared" si="29"/>
        <v>449852</v>
      </c>
      <c r="F258" s="10">
        <f t="shared" si="29"/>
        <v>449852</v>
      </c>
      <c r="G258" s="10">
        <f t="shared" si="29"/>
        <v>449852</v>
      </c>
      <c r="H258" s="53">
        <f t="shared" si="29"/>
        <v>440219</v>
      </c>
      <c r="I258" s="68">
        <f t="shared" si="18"/>
        <v>0.9785862906022426</v>
      </c>
    </row>
    <row r="259" spans="1:9" ht="12.75">
      <c r="A259" s="6">
        <v>610000</v>
      </c>
      <c r="B259" s="6" t="s">
        <v>86</v>
      </c>
      <c r="C259" s="11">
        <v>271519</v>
      </c>
      <c r="D259" s="11">
        <v>236222</v>
      </c>
      <c r="E259" s="11">
        <v>236222</v>
      </c>
      <c r="F259" s="11">
        <v>236222</v>
      </c>
      <c r="G259" s="11">
        <v>236222</v>
      </c>
      <c r="H259" s="54">
        <v>244876</v>
      </c>
      <c r="I259" s="66">
        <f t="shared" si="18"/>
        <v>1.036635029760141</v>
      </c>
    </row>
    <row r="260" spans="1:9" ht="12.75">
      <c r="A260" s="6">
        <v>620000</v>
      </c>
      <c r="B260" s="6" t="s">
        <v>87</v>
      </c>
      <c r="C260" s="11">
        <v>94763</v>
      </c>
      <c r="D260" s="11">
        <v>82444</v>
      </c>
      <c r="E260" s="11">
        <v>82444</v>
      </c>
      <c r="F260" s="11">
        <v>82444</v>
      </c>
      <c r="G260" s="11">
        <v>82444</v>
      </c>
      <c r="H260" s="54">
        <v>86921</v>
      </c>
      <c r="I260" s="66">
        <f t="shared" si="18"/>
        <v>1.0543035272427346</v>
      </c>
    </row>
    <row r="261" spans="1:9" ht="12.75">
      <c r="A261" s="6">
        <v>630000</v>
      </c>
      <c r="B261" s="6" t="s">
        <v>179</v>
      </c>
      <c r="C261" s="11">
        <v>136517</v>
      </c>
      <c r="D261" s="11">
        <v>118770</v>
      </c>
      <c r="E261" s="11">
        <v>118770</v>
      </c>
      <c r="F261" s="11">
        <v>118770</v>
      </c>
      <c r="G261" s="11">
        <v>118770</v>
      </c>
      <c r="H261" s="54">
        <v>94106</v>
      </c>
      <c r="I261" s="66">
        <f t="shared" si="18"/>
        <v>0.7923381325250484</v>
      </c>
    </row>
    <row r="262" spans="1:9" ht="12.75">
      <c r="A262" s="6"/>
      <c r="B262" s="6" t="s">
        <v>224</v>
      </c>
      <c r="C262" s="11">
        <v>60</v>
      </c>
      <c r="D262" s="11">
        <v>60</v>
      </c>
      <c r="E262" s="11">
        <v>60</v>
      </c>
      <c r="F262" s="11">
        <v>60</v>
      </c>
      <c r="G262" s="11">
        <v>60</v>
      </c>
      <c r="H262" s="54">
        <v>60</v>
      </c>
      <c r="I262" s="66">
        <f t="shared" si="18"/>
        <v>1</v>
      </c>
    </row>
    <row r="263" spans="1:9" ht="12.75">
      <c r="A263" s="6"/>
      <c r="B263" s="6" t="s">
        <v>225</v>
      </c>
      <c r="C263" s="11">
        <v>12356</v>
      </c>
      <c r="D263" s="11">
        <v>12356</v>
      </c>
      <c r="E263" s="11">
        <v>12356</v>
      </c>
      <c r="F263" s="11">
        <v>12356</v>
      </c>
      <c r="G263" s="11">
        <v>12356</v>
      </c>
      <c r="H263" s="54">
        <v>14256</v>
      </c>
      <c r="I263" s="66">
        <f t="shared" si="18"/>
        <v>1.1537714470702494</v>
      </c>
    </row>
    <row r="264" spans="1:9" ht="12.75">
      <c r="A264" s="6"/>
      <c r="B264" s="6"/>
      <c r="H264" s="54"/>
      <c r="I264" s="66"/>
    </row>
    <row r="265" spans="1:9" ht="15.75">
      <c r="A265" s="9" t="s">
        <v>226</v>
      </c>
      <c r="B265" s="9" t="s">
        <v>227</v>
      </c>
      <c r="C265" s="10">
        <f aca="true" t="shared" si="30" ref="C265:H265">SUM(C266:C290)</f>
        <v>1252139</v>
      </c>
      <c r="D265" s="10">
        <f t="shared" si="30"/>
        <v>1208958</v>
      </c>
      <c r="E265" s="10">
        <f t="shared" si="30"/>
        <v>1208958</v>
      </c>
      <c r="F265" s="10">
        <f t="shared" si="30"/>
        <v>1208958</v>
      </c>
      <c r="G265" s="10">
        <f t="shared" si="30"/>
        <v>1279393</v>
      </c>
      <c r="H265" s="53">
        <f t="shared" si="30"/>
        <v>1253170</v>
      </c>
      <c r="I265" s="68">
        <f t="shared" si="18"/>
        <v>0.9795035614545335</v>
      </c>
    </row>
    <row r="266" spans="1:9" ht="12.75">
      <c r="A266" s="6">
        <v>600000</v>
      </c>
      <c r="B266" s="6" t="s">
        <v>228</v>
      </c>
      <c r="C266" s="11">
        <v>490000</v>
      </c>
      <c r="D266" s="11">
        <v>490000</v>
      </c>
      <c r="E266" s="11">
        <v>490000</v>
      </c>
      <c r="F266" s="11">
        <v>490000</v>
      </c>
      <c r="G266" s="11">
        <v>490000</v>
      </c>
      <c r="H266" s="54">
        <v>475015</v>
      </c>
      <c r="I266" s="66">
        <f t="shared" si="18"/>
        <v>0.9694183673469388</v>
      </c>
    </row>
    <row r="267" spans="1:9" ht="12.75">
      <c r="A267" s="6"/>
      <c r="B267" s="6" t="s">
        <v>229</v>
      </c>
      <c r="C267" s="11">
        <v>3268</v>
      </c>
      <c r="D267" s="11">
        <v>3268</v>
      </c>
      <c r="E267" s="11">
        <v>3268</v>
      </c>
      <c r="F267" s="11">
        <v>3268</v>
      </c>
      <c r="G267" s="11">
        <v>3268</v>
      </c>
      <c r="H267" s="54">
        <v>2372</v>
      </c>
      <c r="I267" s="66">
        <f aca="true" t="shared" si="31" ref="I267:I330">H267/G267</f>
        <v>0.7258261933904528</v>
      </c>
    </row>
    <row r="268" spans="1:9" ht="12.75">
      <c r="A268" s="6"/>
      <c r="B268" s="6" t="s">
        <v>230</v>
      </c>
      <c r="C268" s="11">
        <v>17572</v>
      </c>
      <c r="D268" s="11">
        <v>15992</v>
      </c>
      <c r="E268" s="11">
        <v>15992</v>
      </c>
      <c r="F268" s="11">
        <v>15992</v>
      </c>
      <c r="G268" s="11">
        <v>15992</v>
      </c>
      <c r="H268" s="54">
        <v>15231</v>
      </c>
      <c r="I268" s="66">
        <f t="shared" si="31"/>
        <v>0.9524137068534267</v>
      </c>
    </row>
    <row r="269" spans="1:9" ht="12.75">
      <c r="A269" s="6"/>
      <c r="B269" s="6" t="s">
        <v>231</v>
      </c>
      <c r="C269" s="11">
        <v>333</v>
      </c>
      <c r="D269" s="11">
        <v>333</v>
      </c>
      <c r="E269" s="11">
        <v>333</v>
      </c>
      <c r="F269" s="11">
        <v>333</v>
      </c>
      <c r="G269" s="11">
        <v>333</v>
      </c>
      <c r="H269" s="54">
        <v>333</v>
      </c>
      <c r="I269" s="66">
        <f t="shared" si="31"/>
        <v>1</v>
      </c>
    </row>
    <row r="270" spans="1:9" ht="12.75">
      <c r="A270" s="6"/>
      <c r="B270" s="6" t="s">
        <v>232</v>
      </c>
      <c r="C270" s="11">
        <v>597</v>
      </c>
      <c r="D270" s="11">
        <v>597</v>
      </c>
      <c r="E270" s="11">
        <v>597</v>
      </c>
      <c r="F270" s="11">
        <v>597</v>
      </c>
      <c r="G270" s="11">
        <v>597</v>
      </c>
      <c r="H270" s="54">
        <v>514</v>
      </c>
      <c r="I270" s="66">
        <f t="shared" si="31"/>
        <v>0.8609715242881072</v>
      </c>
    </row>
    <row r="271" spans="1:9" ht="12.75">
      <c r="A271" s="6"/>
      <c r="B271" s="6" t="s">
        <v>233</v>
      </c>
      <c r="C271" s="11">
        <v>6053</v>
      </c>
      <c r="D271" s="11">
        <v>6053</v>
      </c>
      <c r="E271" s="11">
        <v>6053</v>
      </c>
      <c r="F271" s="11">
        <v>6053</v>
      </c>
      <c r="G271" s="11">
        <v>6053</v>
      </c>
      <c r="H271" s="54">
        <v>6342</v>
      </c>
      <c r="I271" s="66">
        <f t="shared" si="31"/>
        <v>1.0477449198744424</v>
      </c>
    </row>
    <row r="272" spans="1:9" ht="12.75">
      <c r="A272" s="6"/>
      <c r="B272" s="6" t="s">
        <v>234</v>
      </c>
      <c r="C272" s="11">
        <v>10752</v>
      </c>
      <c r="D272" s="11">
        <v>10752</v>
      </c>
      <c r="E272" s="11">
        <v>10752</v>
      </c>
      <c r="F272" s="11">
        <v>10752</v>
      </c>
      <c r="G272" s="11">
        <v>10752</v>
      </c>
      <c r="H272" s="54">
        <v>10248</v>
      </c>
      <c r="I272" s="66">
        <f t="shared" si="31"/>
        <v>0.953125</v>
      </c>
    </row>
    <row r="273" spans="1:9" ht="12.75">
      <c r="A273" s="6"/>
      <c r="B273" s="6" t="s">
        <v>235</v>
      </c>
      <c r="C273" s="11">
        <v>108242</v>
      </c>
      <c r="D273" s="11">
        <v>86990</v>
      </c>
      <c r="E273" s="11">
        <v>86990</v>
      </c>
      <c r="F273" s="11">
        <v>86990</v>
      </c>
      <c r="G273" s="11">
        <v>86990</v>
      </c>
      <c r="H273" s="54">
        <v>84543</v>
      </c>
      <c r="I273" s="66">
        <f t="shared" si="31"/>
        <v>0.9718703299229796</v>
      </c>
    </row>
    <row r="274" spans="1:9" ht="12.75">
      <c r="A274" s="6"/>
      <c r="B274" s="6" t="s">
        <v>236</v>
      </c>
      <c r="C274" s="11">
        <v>1590</v>
      </c>
      <c r="D274" s="11">
        <v>1590</v>
      </c>
      <c r="E274" s="11">
        <v>1590</v>
      </c>
      <c r="F274" s="11">
        <v>1590</v>
      </c>
      <c r="G274" s="11">
        <v>1590</v>
      </c>
      <c r="H274" s="54">
        <v>1938</v>
      </c>
      <c r="I274" s="66">
        <f t="shared" si="31"/>
        <v>1.2188679245283018</v>
      </c>
    </row>
    <row r="275" spans="1:9" ht="12.75">
      <c r="A275" s="6"/>
      <c r="B275" s="6" t="s">
        <v>237</v>
      </c>
      <c r="C275" s="11">
        <v>996</v>
      </c>
      <c r="D275" s="11">
        <v>996</v>
      </c>
      <c r="E275" s="11">
        <v>996</v>
      </c>
      <c r="F275" s="11">
        <v>996</v>
      </c>
      <c r="G275" s="11">
        <v>996</v>
      </c>
      <c r="H275" s="54">
        <v>0</v>
      </c>
      <c r="I275" s="66">
        <f t="shared" si="31"/>
        <v>0</v>
      </c>
    </row>
    <row r="276" spans="1:9" ht="12.75">
      <c r="A276" s="6"/>
      <c r="B276" s="6" t="s">
        <v>384</v>
      </c>
      <c r="C276" s="11"/>
      <c r="D276" s="11">
        <v>0</v>
      </c>
      <c r="E276" s="11">
        <v>0</v>
      </c>
      <c r="F276" s="11">
        <v>0</v>
      </c>
      <c r="G276" s="11">
        <v>0</v>
      </c>
      <c r="H276" s="54">
        <v>16596</v>
      </c>
      <c r="I276" s="66" t="s">
        <v>397</v>
      </c>
    </row>
    <row r="277" spans="1:9" ht="12.75">
      <c r="A277" s="6"/>
      <c r="B277" s="6" t="s">
        <v>385</v>
      </c>
      <c r="C277" s="11"/>
      <c r="D277" s="11">
        <v>0</v>
      </c>
      <c r="E277" s="11">
        <v>0</v>
      </c>
      <c r="F277" s="11">
        <v>0</v>
      </c>
      <c r="G277" s="11">
        <v>52007</v>
      </c>
      <c r="H277" s="54">
        <v>52007</v>
      </c>
      <c r="I277" s="66">
        <f t="shared" si="31"/>
        <v>1</v>
      </c>
    </row>
    <row r="278" spans="1:9" ht="12.75">
      <c r="A278" s="6"/>
      <c r="B278" s="6" t="s">
        <v>238</v>
      </c>
      <c r="C278" s="11">
        <v>3519</v>
      </c>
      <c r="D278" s="11">
        <v>3519</v>
      </c>
      <c r="E278" s="11">
        <v>3519</v>
      </c>
      <c r="F278" s="11">
        <v>3519</v>
      </c>
      <c r="G278" s="11">
        <v>3519</v>
      </c>
      <c r="H278" s="54">
        <v>743</v>
      </c>
      <c r="I278" s="66">
        <f t="shared" si="31"/>
        <v>0.21113952827507815</v>
      </c>
    </row>
    <row r="279" spans="1:9" ht="12.75">
      <c r="A279" s="6">
        <v>600000</v>
      </c>
      <c r="B279" s="6" t="s">
        <v>239</v>
      </c>
      <c r="C279" s="11">
        <v>484843</v>
      </c>
      <c r="D279" s="11">
        <v>484843</v>
      </c>
      <c r="E279" s="11">
        <v>484843</v>
      </c>
      <c r="F279" s="11">
        <v>484843</v>
      </c>
      <c r="G279" s="11">
        <v>484843</v>
      </c>
      <c r="H279" s="54">
        <v>468038</v>
      </c>
      <c r="I279" s="66">
        <f t="shared" si="31"/>
        <v>0.9653392954007792</v>
      </c>
    </row>
    <row r="280" spans="1:9" ht="12.75">
      <c r="A280" s="6"/>
      <c r="B280" s="6" t="s">
        <v>229</v>
      </c>
      <c r="C280" s="11">
        <v>2000</v>
      </c>
      <c r="D280" s="11">
        <v>2000</v>
      </c>
      <c r="E280" s="11">
        <v>2000</v>
      </c>
      <c r="F280" s="11">
        <v>2000</v>
      </c>
      <c r="G280" s="11">
        <v>2000</v>
      </c>
      <c r="H280" s="54">
        <v>1200</v>
      </c>
      <c r="I280" s="66">
        <f t="shared" si="31"/>
        <v>0.6</v>
      </c>
    </row>
    <row r="281" spans="1:9" ht="12.75">
      <c r="A281" s="6"/>
      <c r="B281" s="6" t="s">
        <v>230</v>
      </c>
      <c r="C281" s="11">
        <v>21000</v>
      </c>
      <c r="D281" s="11">
        <v>21000</v>
      </c>
      <c r="E281" s="11">
        <v>21000</v>
      </c>
      <c r="F281" s="11">
        <v>21000</v>
      </c>
      <c r="G281" s="11">
        <v>21000</v>
      </c>
      <c r="H281" s="54">
        <v>20416</v>
      </c>
      <c r="I281" s="66">
        <f t="shared" si="31"/>
        <v>0.9721904761904762</v>
      </c>
    </row>
    <row r="282" spans="1:9" ht="12.75">
      <c r="A282" s="6"/>
      <c r="B282" s="6" t="s">
        <v>232</v>
      </c>
      <c r="C282" s="11">
        <v>200</v>
      </c>
      <c r="D282" s="11">
        <v>200</v>
      </c>
      <c r="E282" s="11">
        <v>200</v>
      </c>
      <c r="F282" s="11">
        <v>200</v>
      </c>
      <c r="G282" s="11">
        <v>200</v>
      </c>
      <c r="H282" s="54">
        <v>547</v>
      </c>
      <c r="I282" s="66">
        <f t="shared" si="31"/>
        <v>2.735</v>
      </c>
    </row>
    <row r="283" spans="1:9" ht="12.75">
      <c r="A283" s="6"/>
      <c r="B283" s="6" t="s">
        <v>57</v>
      </c>
      <c r="C283" s="11">
        <v>133</v>
      </c>
      <c r="D283" s="11">
        <v>133</v>
      </c>
      <c r="E283" s="11">
        <v>133</v>
      </c>
      <c r="F283" s="11">
        <v>133</v>
      </c>
      <c r="G283" s="11">
        <v>133</v>
      </c>
      <c r="H283" s="54">
        <v>224</v>
      </c>
      <c r="I283" s="66">
        <f t="shared" si="31"/>
        <v>1.6842105263157894</v>
      </c>
    </row>
    <row r="284" spans="1:9" ht="12.75">
      <c r="A284" s="6"/>
      <c r="B284" s="6" t="s">
        <v>234</v>
      </c>
      <c r="C284" s="11">
        <v>8420</v>
      </c>
      <c r="D284" s="11">
        <v>8420</v>
      </c>
      <c r="E284" s="11">
        <v>8420</v>
      </c>
      <c r="F284" s="11">
        <v>8420</v>
      </c>
      <c r="G284" s="11">
        <v>8420</v>
      </c>
      <c r="H284" s="54">
        <v>8932</v>
      </c>
      <c r="I284" s="66">
        <f t="shared" si="31"/>
        <v>1.0608076009501188</v>
      </c>
    </row>
    <row r="285" spans="1:9" ht="12.75">
      <c r="A285" s="6"/>
      <c r="B285" s="6" t="s">
        <v>240</v>
      </c>
      <c r="C285" s="11">
        <v>83270</v>
      </c>
      <c r="D285" s="11">
        <v>61018</v>
      </c>
      <c r="E285" s="11">
        <v>61018</v>
      </c>
      <c r="F285" s="11">
        <v>61018</v>
      </c>
      <c r="G285" s="11">
        <v>61018</v>
      </c>
      <c r="H285" s="54">
        <v>59301</v>
      </c>
      <c r="I285" s="66">
        <f t="shared" si="31"/>
        <v>0.9718607623979809</v>
      </c>
    </row>
    <row r="286" spans="1:9" ht="12.75">
      <c r="A286" s="6"/>
      <c r="B286" s="6" t="s">
        <v>236</v>
      </c>
      <c r="C286" s="11">
        <v>1240</v>
      </c>
      <c r="D286" s="11">
        <v>1240</v>
      </c>
      <c r="E286" s="11">
        <v>1240</v>
      </c>
      <c r="F286" s="11">
        <v>1240</v>
      </c>
      <c r="G286" s="11">
        <v>1240</v>
      </c>
      <c r="H286" s="54">
        <v>1505</v>
      </c>
      <c r="I286" s="66">
        <f t="shared" si="31"/>
        <v>1.2137096774193548</v>
      </c>
    </row>
    <row r="287" spans="1:9" ht="12.75">
      <c r="A287" s="6"/>
      <c r="B287" s="6" t="s">
        <v>231</v>
      </c>
      <c r="C287" s="11">
        <v>333</v>
      </c>
      <c r="D287" s="11">
        <v>333</v>
      </c>
      <c r="E287" s="11">
        <v>333</v>
      </c>
      <c r="F287" s="11">
        <v>333</v>
      </c>
      <c r="G287" s="11">
        <v>333</v>
      </c>
      <c r="H287" s="54">
        <v>200</v>
      </c>
      <c r="I287" s="66">
        <f t="shared" si="31"/>
        <v>0.6006006006006006</v>
      </c>
    </row>
    <row r="288" spans="1:9" ht="12.75">
      <c r="A288" s="6"/>
      <c r="B288" s="6" t="s">
        <v>386</v>
      </c>
      <c r="C288" s="11"/>
      <c r="D288" s="11">
        <v>0</v>
      </c>
      <c r="E288" s="11">
        <v>0</v>
      </c>
      <c r="F288" s="11">
        <v>0</v>
      </c>
      <c r="G288" s="11">
        <v>18428</v>
      </c>
      <c r="H288" s="54">
        <v>18428</v>
      </c>
      <c r="I288" s="66">
        <f t="shared" si="31"/>
        <v>1</v>
      </c>
    </row>
    <row r="289" spans="1:9" ht="12.75">
      <c r="A289" s="6">
        <v>642004</v>
      </c>
      <c r="B289" s="6" t="s">
        <v>241</v>
      </c>
      <c r="C289" s="11">
        <v>7448</v>
      </c>
      <c r="D289" s="11">
        <v>9581</v>
      </c>
      <c r="E289" s="11">
        <v>9581</v>
      </c>
      <c r="F289" s="11">
        <v>9581</v>
      </c>
      <c r="G289" s="11">
        <v>9581</v>
      </c>
      <c r="H289" s="54">
        <v>8397</v>
      </c>
      <c r="I289" s="66">
        <f t="shared" si="31"/>
        <v>0.8764220853773093</v>
      </c>
    </row>
    <row r="290" spans="1:9" ht="12.75">
      <c r="A290" s="6">
        <v>647011</v>
      </c>
      <c r="B290" s="6" t="s">
        <v>242</v>
      </c>
      <c r="C290" s="11">
        <v>330</v>
      </c>
      <c r="D290" s="11">
        <v>100</v>
      </c>
      <c r="E290" s="11">
        <v>100</v>
      </c>
      <c r="F290" s="11">
        <v>100</v>
      </c>
      <c r="G290" s="11">
        <v>100</v>
      </c>
      <c r="H290" s="54">
        <v>100</v>
      </c>
      <c r="I290" s="66">
        <f t="shared" si="31"/>
        <v>1</v>
      </c>
    </row>
    <row r="291" spans="1:9" ht="12.75">
      <c r="A291" s="6"/>
      <c r="B291" s="6"/>
      <c r="C291" s="11"/>
      <c r="D291" s="11"/>
      <c r="E291" s="11"/>
      <c r="F291" s="11"/>
      <c r="G291" s="11"/>
      <c r="H291" s="54"/>
      <c r="I291" s="66"/>
    </row>
    <row r="292" spans="1:9" ht="15.75">
      <c r="A292" s="31" t="s">
        <v>243</v>
      </c>
      <c r="B292" s="21" t="s">
        <v>244</v>
      </c>
      <c r="C292" s="10">
        <f aca="true" t="shared" si="32" ref="C292:H292">SUM(C293:C294)</f>
        <v>571616</v>
      </c>
      <c r="D292" s="10">
        <f t="shared" si="32"/>
        <v>550674</v>
      </c>
      <c r="E292" s="10">
        <f t="shared" si="32"/>
        <v>550674</v>
      </c>
      <c r="F292" s="10">
        <f t="shared" si="32"/>
        <v>550674</v>
      </c>
      <c r="G292" s="10">
        <f t="shared" si="32"/>
        <v>550674</v>
      </c>
      <c r="H292" s="53">
        <f t="shared" si="32"/>
        <v>542880</v>
      </c>
      <c r="I292" s="68">
        <f t="shared" si="31"/>
        <v>0.9858464354590919</v>
      </c>
    </row>
    <row r="293" spans="1:9" ht="12.75">
      <c r="A293" s="6">
        <v>600000</v>
      </c>
      <c r="B293" s="6" t="s">
        <v>245</v>
      </c>
      <c r="C293" s="11">
        <v>360800</v>
      </c>
      <c r="D293" s="11">
        <v>360800</v>
      </c>
      <c r="E293" s="11">
        <v>360800</v>
      </c>
      <c r="F293" s="11">
        <v>360800</v>
      </c>
      <c r="G293" s="11">
        <v>360800</v>
      </c>
      <c r="H293" s="54">
        <v>357834</v>
      </c>
      <c r="I293" s="66">
        <f t="shared" si="31"/>
        <v>0.991779379157428</v>
      </c>
    </row>
    <row r="294" spans="1:9" ht="12.75">
      <c r="A294" s="6">
        <v>642005</v>
      </c>
      <c r="B294" s="6" t="s">
        <v>246</v>
      </c>
      <c r="C294" s="11">
        <v>210816</v>
      </c>
      <c r="D294" s="11">
        <v>189874</v>
      </c>
      <c r="E294" s="11">
        <v>189874</v>
      </c>
      <c r="F294" s="11">
        <v>189874</v>
      </c>
      <c r="G294" s="11">
        <v>189874</v>
      </c>
      <c r="H294" s="54">
        <v>185046</v>
      </c>
      <c r="I294" s="66">
        <f t="shared" si="31"/>
        <v>0.9745726113106586</v>
      </c>
    </row>
    <row r="295" spans="1:9" ht="12.75">
      <c r="A295" s="6"/>
      <c r="B295" s="6"/>
      <c r="H295" s="54"/>
      <c r="I295" s="66"/>
    </row>
    <row r="296" spans="1:9" ht="15.75">
      <c r="A296" s="31" t="s">
        <v>247</v>
      </c>
      <c r="B296" s="21" t="s">
        <v>248</v>
      </c>
      <c r="C296" s="10">
        <f aca="true" t="shared" si="33" ref="C296:H296">SUM(C297:C299)</f>
        <v>213150</v>
      </c>
      <c r="D296" s="10">
        <f t="shared" si="33"/>
        <v>213150</v>
      </c>
      <c r="E296" s="10">
        <f t="shared" si="33"/>
        <v>213150</v>
      </c>
      <c r="F296" s="10">
        <f t="shared" si="33"/>
        <v>213150</v>
      </c>
      <c r="G296" s="10">
        <f t="shared" si="33"/>
        <v>213150</v>
      </c>
      <c r="H296" s="53">
        <f t="shared" si="33"/>
        <v>196679</v>
      </c>
      <c r="I296" s="68">
        <f t="shared" si="31"/>
        <v>0.9227257799671593</v>
      </c>
    </row>
    <row r="297" spans="1:9" ht="12.75">
      <c r="A297" s="6">
        <v>600000</v>
      </c>
      <c r="B297" s="6" t="s">
        <v>249</v>
      </c>
      <c r="C297" s="11">
        <v>209000</v>
      </c>
      <c r="D297" s="11">
        <v>209000</v>
      </c>
      <c r="E297" s="11">
        <v>209000</v>
      </c>
      <c r="F297" s="11">
        <v>209000</v>
      </c>
      <c r="G297" s="11">
        <v>209000</v>
      </c>
      <c r="H297" s="54">
        <v>193721</v>
      </c>
      <c r="I297" s="66">
        <f t="shared" si="31"/>
        <v>0.9268947368421052</v>
      </c>
    </row>
    <row r="298" spans="1:9" ht="12.75">
      <c r="A298" s="6"/>
      <c r="B298" s="6" t="s">
        <v>250</v>
      </c>
      <c r="C298" s="11">
        <v>650</v>
      </c>
      <c r="D298" s="11">
        <v>650</v>
      </c>
      <c r="E298" s="11">
        <v>650</v>
      </c>
      <c r="F298" s="11">
        <v>650</v>
      </c>
      <c r="G298" s="11">
        <v>650</v>
      </c>
      <c r="H298" s="54">
        <v>197</v>
      </c>
      <c r="I298" s="66">
        <f t="shared" si="31"/>
        <v>0.3030769230769231</v>
      </c>
    </row>
    <row r="299" spans="1:9" ht="12.75">
      <c r="A299" s="6"/>
      <c r="B299" s="6" t="s">
        <v>234</v>
      </c>
      <c r="C299" s="11">
        <v>3500</v>
      </c>
      <c r="D299" s="11">
        <v>3500</v>
      </c>
      <c r="E299" s="11">
        <v>3500</v>
      </c>
      <c r="F299" s="11">
        <v>3500</v>
      </c>
      <c r="G299" s="11">
        <v>3500</v>
      </c>
      <c r="H299" s="54">
        <v>2761</v>
      </c>
      <c r="I299" s="66">
        <f t="shared" si="31"/>
        <v>0.7888571428571428</v>
      </c>
    </row>
    <row r="300" spans="1:9" ht="12.75">
      <c r="A300" s="6"/>
      <c r="B300" s="6"/>
      <c r="C300" s="11"/>
      <c r="D300" s="11"/>
      <c r="E300" s="11"/>
      <c r="F300" s="11"/>
      <c r="G300" s="11"/>
      <c r="H300" s="54"/>
      <c r="I300" s="66"/>
    </row>
    <row r="301" spans="1:9" ht="15.75">
      <c r="A301" s="9" t="s">
        <v>251</v>
      </c>
      <c r="B301" s="9" t="s">
        <v>252</v>
      </c>
      <c r="C301" s="10" t="e">
        <f>C302+C306+#REF!+C312</f>
        <v>#REF!</v>
      </c>
      <c r="D301" s="10">
        <f>D302+D306+D309+D312</f>
        <v>86489</v>
      </c>
      <c r="E301" s="10">
        <f>E302+E306+E309+E312</f>
        <v>86489</v>
      </c>
      <c r="F301" s="10">
        <f>F302+F306+F309+F312</f>
        <v>86489</v>
      </c>
      <c r="G301" s="10">
        <f>G302+G306+G309+G312</f>
        <v>86489</v>
      </c>
      <c r="H301" s="53">
        <f>H302+H306+H309+H312</f>
        <v>82524</v>
      </c>
      <c r="I301" s="68">
        <f t="shared" si="31"/>
        <v>0.9541560198406733</v>
      </c>
    </row>
    <row r="302" spans="1:9" ht="12.75">
      <c r="A302" s="32" t="s">
        <v>253</v>
      </c>
      <c r="B302" s="33" t="s">
        <v>254</v>
      </c>
      <c r="C302" s="34">
        <f aca="true" t="shared" si="34" ref="C302:H302">SUM(C303:C305)</f>
        <v>73000</v>
      </c>
      <c r="D302" s="34">
        <f t="shared" si="34"/>
        <v>73000</v>
      </c>
      <c r="E302" s="34">
        <f t="shared" si="34"/>
        <v>73000</v>
      </c>
      <c r="F302" s="34">
        <f t="shared" si="34"/>
        <v>73000</v>
      </c>
      <c r="G302" s="34">
        <f t="shared" si="34"/>
        <v>73000</v>
      </c>
      <c r="H302" s="59">
        <f t="shared" si="34"/>
        <v>65738</v>
      </c>
      <c r="I302" s="67">
        <f t="shared" si="31"/>
        <v>0.9005205479452055</v>
      </c>
    </row>
    <row r="303" spans="1:9" ht="12.75">
      <c r="A303" s="13">
        <v>610000</v>
      </c>
      <c r="B303" s="6" t="s">
        <v>255</v>
      </c>
      <c r="C303" s="11">
        <v>48243</v>
      </c>
      <c r="D303" s="11">
        <v>48243</v>
      </c>
      <c r="E303" s="11">
        <v>48243</v>
      </c>
      <c r="F303" s="11">
        <v>48243</v>
      </c>
      <c r="G303" s="11">
        <v>48243</v>
      </c>
      <c r="H303" s="54">
        <v>40574</v>
      </c>
      <c r="I303" s="66">
        <f t="shared" si="31"/>
        <v>0.8410339323839728</v>
      </c>
    </row>
    <row r="304" spans="1:9" ht="12.75">
      <c r="A304" s="13">
        <v>620000</v>
      </c>
      <c r="B304" s="6" t="s">
        <v>87</v>
      </c>
      <c r="C304" s="11">
        <v>16897</v>
      </c>
      <c r="D304" s="11">
        <v>16897</v>
      </c>
      <c r="E304" s="11">
        <v>16897</v>
      </c>
      <c r="F304" s="11">
        <v>16897</v>
      </c>
      <c r="G304" s="11">
        <v>16897</v>
      </c>
      <c r="H304" s="54">
        <v>13646</v>
      </c>
      <c r="I304" s="66">
        <f t="shared" si="31"/>
        <v>0.8075989820678227</v>
      </c>
    </row>
    <row r="305" spans="1:9" ht="12.75">
      <c r="A305" s="13">
        <v>630000</v>
      </c>
      <c r="B305" s="6" t="s">
        <v>179</v>
      </c>
      <c r="C305" s="11">
        <v>7860</v>
      </c>
      <c r="D305" s="11">
        <v>7860</v>
      </c>
      <c r="E305" s="11">
        <v>7860</v>
      </c>
      <c r="F305" s="11">
        <v>7860</v>
      </c>
      <c r="G305" s="11">
        <v>7860</v>
      </c>
      <c r="H305" s="54">
        <v>11518</v>
      </c>
      <c r="I305" s="66">
        <f t="shared" si="31"/>
        <v>1.4653944020356233</v>
      </c>
    </row>
    <row r="306" spans="1:9" ht="12.75">
      <c r="A306" s="35" t="s">
        <v>256</v>
      </c>
      <c r="B306" s="36" t="s">
        <v>257</v>
      </c>
      <c r="C306" s="34">
        <f aca="true" t="shared" si="35" ref="C306:H306">SUM(C307:C308)</f>
        <v>2988</v>
      </c>
      <c r="D306" s="34">
        <f t="shared" si="35"/>
        <v>2988</v>
      </c>
      <c r="E306" s="34">
        <f t="shared" si="35"/>
        <v>2988</v>
      </c>
      <c r="F306" s="34">
        <f t="shared" si="35"/>
        <v>2988</v>
      </c>
      <c r="G306" s="34">
        <f t="shared" si="35"/>
        <v>2988</v>
      </c>
      <c r="H306" s="59">
        <f t="shared" si="35"/>
        <v>2354</v>
      </c>
      <c r="I306" s="67">
        <f t="shared" si="31"/>
        <v>0.7878179384203481</v>
      </c>
    </row>
    <row r="307" spans="1:9" ht="12.75">
      <c r="A307" s="37">
        <v>637013</v>
      </c>
      <c r="B307" s="25" t="s">
        <v>258</v>
      </c>
      <c r="C307" s="11">
        <v>1328</v>
      </c>
      <c r="D307" s="11">
        <v>1328</v>
      </c>
      <c r="E307" s="11">
        <v>1328</v>
      </c>
      <c r="F307" s="11">
        <v>1328</v>
      </c>
      <c r="G307" s="11">
        <v>1328</v>
      </c>
      <c r="H307" s="54">
        <v>1514</v>
      </c>
      <c r="I307" s="66">
        <f t="shared" si="31"/>
        <v>1.1400602409638554</v>
      </c>
    </row>
    <row r="308" spans="1:9" ht="12.75">
      <c r="A308" s="37">
        <v>642026</v>
      </c>
      <c r="B308" s="25" t="s">
        <v>259</v>
      </c>
      <c r="C308" s="11">
        <v>1660</v>
      </c>
      <c r="D308" s="11">
        <v>1660</v>
      </c>
      <c r="E308" s="11">
        <v>1660</v>
      </c>
      <c r="F308" s="11">
        <v>1660</v>
      </c>
      <c r="G308" s="11">
        <v>1660</v>
      </c>
      <c r="H308" s="54">
        <v>840</v>
      </c>
      <c r="I308" s="66">
        <f t="shared" si="31"/>
        <v>0.5060240963855421</v>
      </c>
    </row>
    <row r="309" spans="1:9" ht="12.75">
      <c r="A309" s="38" t="s">
        <v>260</v>
      </c>
      <c r="B309" s="36" t="s">
        <v>261</v>
      </c>
      <c r="C309" s="11"/>
      <c r="D309" s="34">
        <f>D310+D311</f>
        <v>2453</v>
      </c>
      <c r="E309" s="34">
        <f>E310+E311</f>
        <v>2453</v>
      </c>
      <c r="F309" s="34">
        <f>F310+F311</f>
        <v>2453</v>
      </c>
      <c r="G309" s="34">
        <f>G310+G311</f>
        <v>2453</v>
      </c>
      <c r="H309" s="59">
        <f>H310+H311</f>
        <v>3406</v>
      </c>
      <c r="I309" s="67">
        <f t="shared" si="31"/>
        <v>1.3885038728088055</v>
      </c>
    </row>
    <row r="310" spans="1:9" ht="12.75">
      <c r="A310" s="37">
        <v>642001</v>
      </c>
      <c r="B310" s="25" t="s">
        <v>262</v>
      </c>
      <c r="C310" s="11"/>
      <c r="D310" s="11">
        <v>2453</v>
      </c>
      <c r="E310" s="11">
        <v>2453</v>
      </c>
      <c r="F310" s="11">
        <v>2453</v>
      </c>
      <c r="G310" s="11">
        <v>2453</v>
      </c>
      <c r="H310" s="54">
        <v>2453</v>
      </c>
      <c r="I310" s="66">
        <f t="shared" si="31"/>
        <v>1</v>
      </c>
    </row>
    <row r="311" spans="1:9" ht="12.75">
      <c r="A311" s="37">
        <v>642007</v>
      </c>
      <c r="B311" s="25" t="s">
        <v>263</v>
      </c>
      <c r="C311" s="11"/>
      <c r="D311" s="11">
        <v>0</v>
      </c>
      <c r="E311" s="11">
        <v>0</v>
      </c>
      <c r="F311" s="11">
        <v>0</v>
      </c>
      <c r="G311" s="11">
        <v>0</v>
      </c>
      <c r="H311" s="54">
        <v>953</v>
      </c>
      <c r="I311" s="66" t="s">
        <v>397</v>
      </c>
    </row>
    <row r="312" spans="1:9" ht="12.75">
      <c r="A312" s="33" t="s">
        <v>264</v>
      </c>
      <c r="B312" s="33" t="s">
        <v>265</v>
      </c>
      <c r="C312" s="34">
        <f>SUM(C314:C318)</f>
        <v>8048</v>
      </c>
      <c r="D312" s="34">
        <f>SUM(D314:D318)</f>
        <v>8048</v>
      </c>
      <c r="E312" s="34">
        <f>SUM(E314:E318)</f>
        <v>8048</v>
      </c>
      <c r="F312" s="34">
        <f>SUM(F314:F318)</f>
        <v>8048</v>
      </c>
      <c r="G312" s="34">
        <f>SUM(G314:G318)</f>
        <v>8048</v>
      </c>
      <c r="H312" s="59">
        <f>SUM(H313:H318)</f>
        <v>11026</v>
      </c>
      <c r="I312" s="67">
        <f t="shared" si="31"/>
        <v>1.3700298210735586</v>
      </c>
    </row>
    <row r="313" spans="1:9" s="6" customFormat="1" ht="12.75">
      <c r="A313" s="6">
        <v>633000</v>
      </c>
      <c r="B313" s="6" t="s">
        <v>387</v>
      </c>
      <c r="D313" s="6">
        <v>0</v>
      </c>
      <c r="E313" s="6">
        <v>0</v>
      </c>
      <c r="F313" s="6">
        <v>0</v>
      </c>
      <c r="G313" s="6">
        <v>0</v>
      </c>
      <c r="H313" s="54">
        <v>4163</v>
      </c>
      <c r="I313" s="66" t="s">
        <v>397</v>
      </c>
    </row>
    <row r="314" spans="1:9" ht="12.75">
      <c r="A314" s="6">
        <v>633009</v>
      </c>
      <c r="B314" s="6" t="s">
        <v>266</v>
      </c>
      <c r="C314" s="12">
        <v>166</v>
      </c>
      <c r="D314" s="12">
        <v>166</v>
      </c>
      <c r="E314" s="12">
        <v>166</v>
      </c>
      <c r="F314" s="12">
        <v>166</v>
      </c>
      <c r="G314" s="12">
        <v>166</v>
      </c>
      <c r="H314" s="54">
        <v>99</v>
      </c>
      <c r="I314" s="66">
        <f t="shared" si="31"/>
        <v>0.5963855421686747</v>
      </c>
    </row>
    <row r="315" spans="1:9" ht="12.75">
      <c r="A315" s="6">
        <v>637005</v>
      </c>
      <c r="B315" s="6" t="s">
        <v>267</v>
      </c>
      <c r="C315" s="11">
        <v>1100</v>
      </c>
      <c r="D315" s="11">
        <v>1100</v>
      </c>
      <c r="E315" s="11">
        <v>1100</v>
      </c>
      <c r="F315" s="11">
        <v>1100</v>
      </c>
      <c r="G315" s="11">
        <v>1100</v>
      </c>
      <c r="H315" s="54">
        <v>0</v>
      </c>
      <c r="I315" s="66">
        <f t="shared" si="31"/>
        <v>0</v>
      </c>
    </row>
    <row r="316" spans="1:9" ht="12.75">
      <c r="A316" s="6">
        <v>637005</v>
      </c>
      <c r="B316" s="6" t="s">
        <v>268</v>
      </c>
      <c r="C316" s="11"/>
      <c r="D316" s="11">
        <v>0</v>
      </c>
      <c r="E316" s="11">
        <v>0</v>
      </c>
      <c r="F316" s="11">
        <v>0</v>
      </c>
      <c r="G316" s="11">
        <v>0</v>
      </c>
      <c r="H316" s="54">
        <v>1007</v>
      </c>
      <c r="I316" s="66" t="s">
        <v>397</v>
      </c>
    </row>
    <row r="317" spans="1:9" ht="12.75">
      <c r="A317" s="6">
        <v>637014</v>
      </c>
      <c r="B317" s="6" t="s">
        <v>269</v>
      </c>
      <c r="C317" s="11">
        <v>6063</v>
      </c>
      <c r="D317" s="11">
        <v>6063</v>
      </c>
      <c r="E317" s="11">
        <v>6063</v>
      </c>
      <c r="F317" s="11">
        <v>6063</v>
      </c>
      <c r="G317" s="11">
        <v>6063</v>
      </c>
      <c r="H317" s="54">
        <v>4679</v>
      </c>
      <c r="I317" s="66">
        <f t="shared" si="31"/>
        <v>0.7717301665841992</v>
      </c>
    </row>
    <row r="318" spans="1:9" ht="12.75">
      <c r="A318" s="6">
        <v>642026</v>
      </c>
      <c r="B318" s="6" t="s">
        <v>270</v>
      </c>
      <c r="C318" s="11">
        <v>719</v>
      </c>
      <c r="D318" s="11">
        <v>719</v>
      </c>
      <c r="E318" s="11">
        <v>719</v>
      </c>
      <c r="F318" s="11">
        <v>719</v>
      </c>
      <c r="G318" s="11">
        <v>719</v>
      </c>
      <c r="H318" s="54">
        <v>1078</v>
      </c>
      <c r="I318" s="66">
        <f t="shared" si="31"/>
        <v>1.4993045897079276</v>
      </c>
    </row>
    <row r="319" spans="8:9" ht="12.75">
      <c r="H319" s="54"/>
      <c r="I319" s="66"/>
    </row>
    <row r="320" spans="1:9" ht="15.75">
      <c r="A320" s="9"/>
      <c r="B320" s="9" t="s">
        <v>271</v>
      </c>
      <c r="C320" s="10" t="e">
        <f>C107+C159+C164+C169+C174+C179+C186+C188+C190+C198+C205+C208+C214+C223+C229+C233+C236+C241+C244+C253+C258+C265+C292+C296+C301</f>
        <v>#REF!</v>
      </c>
      <c r="D320" s="10">
        <f>D107+D159+D164+D169+D174+D179+D186+D188+D190+D198+D205+D208+D214+D223+D229+D233+D236+D241+D244+D253+D258+D265+D292+D296+D301</f>
        <v>4534106</v>
      </c>
      <c r="E320" s="10">
        <f>E107+E159+E164+E169+E174+E179+E186+E188+E190+E198+E205+E208+E214+E223+E229+E233+E236+E241+E244+E253+E258+E265+E292+E296+E301</f>
        <v>4537606</v>
      </c>
      <c r="F320" s="10">
        <f>F107+F159+F164+F169+F174+F179+F186+F188+F190+F198+F205+F208+F214+F223+F229+F233+F236+F241+F244+F253+F258+F265+F292+F296+F301</f>
        <v>4617606</v>
      </c>
      <c r="G320" s="10">
        <f>G107+G159+G164+G169+G174+G179+G186+G188+G190+G198+G205+G208+G214+G223+G229+G233+G236+G241+G244+G253+G258+G265+G292+G296+G301</f>
        <v>4688041</v>
      </c>
      <c r="H320" s="53">
        <f>H107+H159+H164+H169+H174+H179+H186+H188+H190+H195+H198+H205+H208+H214+H223+H229+H233+H236+H241+H244+H253+H258+H265+H292+H296+H301</f>
        <v>4553452</v>
      </c>
      <c r="I320" s="68">
        <f t="shared" si="31"/>
        <v>0.9712909934021482</v>
      </c>
    </row>
    <row r="321" spans="1:9" ht="15.75">
      <c r="A321" s="9"/>
      <c r="B321" s="9"/>
      <c r="C321" s="10"/>
      <c r="D321" s="10"/>
      <c r="E321" s="10"/>
      <c r="F321" s="10"/>
      <c r="G321" s="10"/>
      <c r="H321" s="53"/>
      <c r="I321" s="66"/>
    </row>
    <row r="322" spans="1:9" ht="18">
      <c r="A322" s="5" t="s">
        <v>272</v>
      </c>
      <c r="B322" s="9"/>
      <c r="H322" s="55"/>
      <c r="I322" s="66"/>
    </row>
    <row r="323" spans="1:9" ht="12.75">
      <c r="A323" s="33"/>
      <c r="B323" s="33"/>
      <c r="C323" s="39"/>
      <c r="D323" s="39"/>
      <c r="E323" s="39"/>
      <c r="F323" s="39"/>
      <c r="G323" s="39"/>
      <c r="H323" s="54"/>
      <c r="I323" s="66"/>
    </row>
    <row r="324" spans="1:9" ht="15.75">
      <c r="A324" s="21" t="s">
        <v>84</v>
      </c>
      <c r="B324" s="9" t="s">
        <v>273</v>
      </c>
      <c r="C324" s="10">
        <f aca="true" t="shared" si="36" ref="C324:H324">SUM(C325:C325)</f>
        <v>16597</v>
      </c>
      <c r="D324" s="10">
        <f t="shared" si="36"/>
        <v>16597</v>
      </c>
      <c r="E324" s="10">
        <f t="shared" si="36"/>
        <v>16597</v>
      </c>
      <c r="F324" s="10">
        <f t="shared" si="36"/>
        <v>16597</v>
      </c>
      <c r="G324" s="10">
        <f t="shared" si="36"/>
        <v>16597</v>
      </c>
      <c r="H324" s="53">
        <f t="shared" si="36"/>
        <v>130</v>
      </c>
      <c r="I324" s="68">
        <f t="shared" si="31"/>
        <v>0.007832740856781347</v>
      </c>
    </row>
    <row r="325" spans="1:9" ht="12.75">
      <c r="A325" s="6">
        <v>711001</v>
      </c>
      <c r="B325" s="6" t="s">
        <v>274</v>
      </c>
      <c r="C325" s="11">
        <v>16597</v>
      </c>
      <c r="D325" s="11">
        <v>16597</v>
      </c>
      <c r="E325" s="11">
        <v>16597</v>
      </c>
      <c r="F325" s="11">
        <v>16597</v>
      </c>
      <c r="G325" s="11">
        <v>16597</v>
      </c>
      <c r="H325" s="54">
        <v>130</v>
      </c>
      <c r="I325" s="66">
        <f t="shared" si="31"/>
        <v>0.007832740856781347</v>
      </c>
    </row>
    <row r="326" spans="1:9" ht="15">
      <c r="A326" s="16"/>
      <c r="B326" s="6"/>
      <c r="C326" s="11"/>
      <c r="D326" s="11"/>
      <c r="E326" s="11"/>
      <c r="F326" s="11"/>
      <c r="G326" s="11"/>
      <c r="H326" s="54"/>
      <c r="I326" s="66"/>
    </row>
    <row r="327" spans="1:9" ht="15.75">
      <c r="A327" s="27" t="s">
        <v>157</v>
      </c>
      <c r="B327" s="9" t="s">
        <v>158</v>
      </c>
      <c r="C327" s="10">
        <v>96782</v>
      </c>
      <c r="D327" s="10">
        <f>D328</f>
        <v>0</v>
      </c>
      <c r="E327" s="10">
        <f>E328</f>
        <v>0</v>
      </c>
      <c r="F327" s="10">
        <f>F328</f>
        <v>0</v>
      </c>
      <c r="G327" s="10">
        <f>G328</f>
        <v>0</v>
      </c>
      <c r="H327" s="56">
        <f>H328</f>
        <v>17306</v>
      </c>
      <c r="I327" s="66" t="s">
        <v>397</v>
      </c>
    </row>
    <row r="328" spans="1:9" ht="12.75">
      <c r="A328" s="6">
        <v>713005</v>
      </c>
      <c r="B328" s="6" t="s">
        <v>275</v>
      </c>
      <c r="C328" s="11"/>
      <c r="D328" s="11">
        <v>0</v>
      </c>
      <c r="E328" s="11">
        <v>0</v>
      </c>
      <c r="F328" s="11">
        <v>0</v>
      </c>
      <c r="G328" s="11">
        <v>0</v>
      </c>
      <c r="H328" s="55">
        <v>17306</v>
      </c>
      <c r="I328" s="66" t="s">
        <v>397</v>
      </c>
    </row>
    <row r="329" spans="1:9" ht="12.75">
      <c r="A329" s="6"/>
      <c r="B329" s="6"/>
      <c r="C329" s="11"/>
      <c r="D329" s="11"/>
      <c r="E329" s="11"/>
      <c r="F329" s="11"/>
      <c r="G329" s="11"/>
      <c r="H329" s="54"/>
      <c r="I329" s="66"/>
    </row>
    <row r="330" spans="1:9" ht="15.75">
      <c r="A330" s="9" t="s">
        <v>161</v>
      </c>
      <c r="B330" s="9" t="s">
        <v>162</v>
      </c>
      <c r="C330" s="18">
        <f aca="true" t="shared" si="37" ref="C330:H330">C331</f>
        <v>50000</v>
      </c>
      <c r="D330" s="18">
        <f t="shared" si="37"/>
        <v>25000</v>
      </c>
      <c r="E330" s="18">
        <f t="shared" si="37"/>
        <v>25000</v>
      </c>
      <c r="F330" s="18">
        <f t="shared" si="37"/>
        <v>25000</v>
      </c>
      <c r="G330" s="18">
        <f t="shared" si="37"/>
        <v>25000</v>
      </c>
      <c r="H330" s="56">
        <f t="shared" si="37"/>
        <v>0</v>
      </c>
      <c r="I330" s="68">
        <f t="shared" si="31"/>
        <v>0</v>
      </c>
    </row>
    <row r="331" spans="1:9" ht="12.75">
      <c r="A331" s="6">
        <v>721001</v>
      </c>
      <c r="B331" s="6" t="s">
        <v>276</v>
      </c>
      <c r="C331" s="11">
        <v>50000</v>
      </c>
      <c r="D331" s="11">
        <v>25000</v>
      </c>
      <c r="E331" s="11">
        <v>25000</v>
      </c>
      <c r="F331" s="11">
        <v>25000</v>
      </c>
      <c r="G331" s="11">
        <v>25000</v>
      </c>
      <c r="H331" s="54">
        <v>0</v>
      </c>
      <c r="I331" s="66">
        <f aca="true" t="shared" si="38" ref="I331:I390">H331/G331</f>
        <v>0</v>
      </c>
    </row>
    <row r="332" spans="1:9" ht="15.75">
      <c r="A332" s="40"/>
      <c r="B332" s="6"/>
      <c r="H332" s="54"/>
      <c r="I332" s="66"/>
    </row>
    <row r="333" spans="1:9" ht="15.75">
      <c r="A333" s="41" t="s">
        <v>277</v>
      </c>
      <c r="B333" s="9" t="s">
        <v>278</v>
      </c>
      <c r="C333" s="10">
        <f>SUM(C335:C337)</f>
        <v>340321</v>
      </c>
      <c r="D333" s="10">
        <f>SUM(D335:D337)</f>
        <v>330321</v>
      </c>
      <c r="E333" s="10">
        <f>SUM(E335:E337)</f>
        <v>330321</v>
      </c>
      <c r="F333" s="10">
        <f>SUM(F335:F337)</f>
        <v>330321</v>
      </c>
      <c r="G333" s="10">
        <f>SUM(G335:G337)</f>
        <v>330321</v>
      </c>
      <c r="H333" s="53">
        <f>SUM(H334:H337)</f>
        <v>2615</v>
      </c>
      <c r="I333" s="68">
        <f t="shared" si="38"/>
        <v>0.007916541788139416</v>
      </c>
    </row>
    <row r="334" spans="1:9" s="6" customFormat="1" ht="12.75">
      <c r="A334" s="13" t="s">
        <v>388</v>
      </c>
      <c r="B334" s="6" t="s">
        <v>389</v>
      </c>
      <c r="D334" s="6">
        <v>0</v>
      </c>
      <c r="E334" s="6">
        <v>0</v>
      </c>
      <c r="F334" s="6">
        <v>0</v>
      </c>
      <c r="G334" s="6">
        <v>0</v>
      </c>
      <c r="H334" s="54">
        <v>2615</v>
      </c>
      <c r="I334" s="66" t="s">
        <v>397</v>
      </c>
    </row>
    <row r="335" spans="1:9" ht="12.75">
      <c r="A335" s="24" t="s">
        <v>279</v>
      </c>
      <c r="B335" s="6" t="s">
        <v>280</v>
      </c>
      <c r="C335" s="12">
        <v>315821</v>
      </c>
      <c r="D335" s="12">
        <v>315821</v>
      </c>
      <c r="E335" s="12">
        <v>315821</v>
      </c>
      <c r="F335" s="12">
        <v>315821</v>
      </c>
      <c r="G335" s="12">
        <v>315821</v>
      </c>
      <c r="H335" s="54">
        <v>0</v>
      </c>
      <c r="I335" s="66">
        <f t="shared" si="38"/>
        <v>0</v>
      </c>
    </row>
    <row r="336" spans="1:9" ht="12.75">
      <c r="A336" s="24" t="s">
        <v>281</v>
      </c>
      <c r="B336" s="6" t="s">
        <v>282</v>
      </c>
      <c r="C336" s="12">
        <v>4500</v>
      </c>
      <c r="D336" s="12">
        <v>4500</v>
      </c>
      <c r="E336" s="12">
        <v>4500</v>
      </c>
      <c r="F336" s="12">
        <v>4500</v>
      </c>
      <c r="G336" s="12">
        <v>4500</v>
      </c>
      <c r="H336" s="54">
        <v>0</v>
      </c>
      <c r="I336" s="66">
        <f t="shared" si="38"/>
        <v>0</v>
      </c>
    </row>
    <row r="337" spans="1:9" ht="12.75">
      <c r="A337" s="6">
        <v>721001</v>
      </c>
      <c r="B337" s="6" t="s">
        <v>283</v>
      </c>
      <c r="C337" s="11">
        <v>20000</v>
      </c>
      <c r="D337" s="11">
        <v>10000</v>
      </c>
      <c r="E337" s="11">
        <v>10000</v>
      </c>
      <c r="F337" s="11">
        <v>10000</v>
      </c>
      <c r="G337" s="11">
        <v>10000</v>
      </c>
      <c r="H337" s="55">
        <v>0</v>
      </c>
      <c r="I337" s="66">
        <f t="shared" si="38"/>
        <v>0</v>
      </c>
    </row>
    <row r="338" spans="1:9" ht="15">
      <c r="A338" s="16"/>
      <c r="B338" s="6"/>
      <c r="C338" s="11"/>
      <c r="D338" s="11"/>
      <c r="E338" s="11"/>
      <c r="F338" s="11"/>
      <c r="G338" s="11"/>
      <c r="H338" s="55"/>
      <c r="I338" s="66"/>
    </row>
    <row r="339" spans="1:9" ht="15.75">
      <c r="A339" s="21" t="s">
        <v>181</v>
      </c>
      <c r="B339" s="9" t="s">
        <v>182</v>
      </c>
      <c r="C339" s="10">
        <f>SUM(C342:C370)</f>
        <v>2350274</v>
      </c>
      <c r="D339" s="10">
        <f>SUM(D341:D370)</f>
        <v>2353636</v>
      </c>
      <c r="E339" s="10">
        <f>SUM(E341:E370)</f>
        <v>2353636</v>
      </c>
      <c r="F339" s="10">
        <f>SUM(F341:F370)</f>
        <v>2353636</v>
      </c>
      <c r="G339" s="10">
        <f>SUM(G341:G370)</f>
        <v>2353636</v>
      </c>
      <c r="H339" s="53">
        <f>SUM(H340:H369)</f>
        <v>599110</v>
      </c>
      <c r="I339" s="68">
        <f t="shared" si="38"/>
        <v>0.254546582394219</v>
      </c>
    </row>
    <row r="340" spans="1:9" s="6" customFormat="1" ht="12.75">
      <c r="A340" s="6">
        <v>711005</v>
      </c>
      <c r="B340" s="6" t="s">
        <v>390</v>
      </c>
      <c r="D340" s="6">
        <v>0</v>
      </c>
      <c r="E340" s="6">
        <v>0</v>
      </c>
      <c r="F340" s="6">
        <v>0</v>
      </c>
      <c r="G340" s="6">
        <v>0</v>
      </c>
      <c r="H340" s="54">
        <v>18802</v>
      </c>
      <c r="I340" s="66" t="s">
        <v>397</v>
      </c>
    </row>
    <row r="341" spans="1:9" ht="12.75">
      <c r="A341" s="25">
        <v>721001</v>
      </c>
      <c r="B341" s="6" t="s">
        <v>284</v>
      </c>
      <c r="C341" s="12">
        <v>10000</v>
      </c>
      <c r="D341" s="12">
        <v>10000</v>
      </c>
      <c r="E341" s="12">
        <v>10000</v>
      </c>
      <c r="F341" s="12">
        <v>10000</v>
      </c>
      <c r="G341" s="12">
        <v>10000</v>
      </c>
      <c r="H341" s="54">
        <v>0</v>
      </c>
      <c r="I341" s="66">
        <f t="shared" si="38"/>
        <v>0</v>
      </c>
    </row>
    <row r="342" spans="1:9" ht="12.75">
      <c r="A342" s="37" t="s">
        <v>285</v>
      </c>
      <c r="B342" s="25" t="s">
        <v>286</v>
      </c>
      <c r="C342" s="11">
        <v>8298</v>
      </c>
      <c r="D342" s="11">
        <v>1660</v>
      </c>
      <c r="E342" s="11">
        <v>1660</v>
      </c>
      <c r="F342" s="11">
        <v>1660</v>
      </c>
      <c r="G342" s="11">
        <v>1660</v>
      </c>
      <c r="H342" s="54">
        <v>0</v>
      </c>
      <c r="I342" s="66">
        <f t="shared" si="38"/>
        <v>0</v>
      </c>
    </row>
    <row r="343" spans="1:9" ht="12.75">
      <c r="A343" s="37"/>
      <c r="B343" s="25" t="s">
        <v>287</v>
      </c>
      <c r="C343" s="11">
        <v>76346</v>
      </c>
      <c r="D343" s="11">
        <v>76346</v>
      </c>
      <c r="E343" s="11">
        <v>76346</v>
      </c>
      <c r="F343" s="11">
        <v>76346</v>
      </c>
      <c r="G343" s="11">
        <v>76346</v>
      </c>
      <c r="H343" s="54">
        <v>12614</v>
      </c>
      <c r="I343" s="66">
        <f t="shared" si="38"/>
        <v>0.16522149163020983</v>
      </c>
    </row>
    <row r="344" spans="1:9" ht="12.75">
      <c r="A344" s="37"/>
      <c r="B344" s="25" t="s">
        <v>288</v>
      </c>
      <c r="C344" s="11"/>
      <c r="D344" s="11">
        <v>0</v>
      </c>
      <c r="E344" s="11">
        <v>0</v>
      </c>
      <c r="F344" s="11">
        <v>0</v>
      </c>
      <c r="G344" s="11">
        <v>0</v>
      </c>
      <c r="H344" s="54">
        <v>741</v>
      </c>
      <c r="I344" s="66" t="s">
        <v>397</v>
      </c>
    </row>
    <row r="345" spans="1:9" ht="12.75">
      <c r="A345" s="37"/>
      <c r="B345" s="25" t="s">
        <v>289</v>
      </c>
      <c r="C345" s="11"/>
      <c r="D345" s="11">
        <v>0</v>
      </c>
      <c r="E345" s="11">
        <v>0</v>
      </c>
      <c r="F345" s="11">
        <v>0</v>
      </c>
      <c r="G345" s="11">
        <v>0</v>
      </c>
      <c r="H345" s="54">
        <v>893</v>
      </c>
      <c r="I345" s="66" t="s">
        <v>397</v>
      </c>
    </row>
    <row r="346" spans="1:9" ht="12.75">
      <c r="A346" s="37"/>
      <c r="B346" s="25" t="s">
        <v>391</v>
      </c>
      <c r="C346" s="11"/>
      <c r="D346" s="11">
        <v>0</v>
      </c>
      <c r="E346" s="11">
        <v>0</v>
      </c>
      <c r="F346" s="11">
        <v>0</v>
      </c>
      <c r="G346" s="11">
        <v>0</v>
      </c>
      <c r="H346" s="54">
        <v>205</v>
      </c>
      <c r="I346" s="66" t="s">
        <v>397</v>
      </c>
    </row>
    <row r="347" spans="1:9" ht="12.75">
      <c r="A347" s="37"/>
      <c r="B347" s="25" t="s">
        <v>392</v>
      </c>
      <c r="C347" s="11"/>
      <c r="D347" s="11">
        <v>0</v>
      </c>
      <c r="E347" s="11">
        <v>0</v>
      </c>
      <c r="F347" s="11">
        <v>0</v>
      </c>
      <c r="G347" s="11">
        <v>0</v>
      </c>
      <c r="H347" s="54">
        <v>138</v>
      </c>
      <c r="I347" s="66" t="s">
        <v>397</v>
      </c>
    </row>
    <row r="348" spans="1:9" ht="12.75">
      <c r="A348" s="37"/>
      <c r="B348" s="25" t="s">
        <v>290</v>
      </c>
      <c r="C348" s="11"/>
      <c r="D348" s="11">
        <v>0</v>
      </c>
      <c r="E348" s="11">
        <v>0</v>
      </c>
      <c r="F348" s="11">
        <v>0</v>
      </c>
      <c r="G348" s="11">
        <v>0</v>
      </c>
      <c r="H348" s="54">
        <v>177</v>
      </c>
      <c r="I348" s="66" t="s">
        <v>397</v>
      </c>
    </row>
    <row r="349" spans="1:9" ht="12.75">
      <c r="A349" s="37"/>
      <c r="B349" s="25" t="s">
        <v>291</v>
      </c>
      <c r="C349" s="11"/>
      <c r="D349" s="11">
        <v>0</v>
      </c>
      <c r="E349" s="11">
        <v>0</v>
      </c>
      <c r="F349" s="11">
        <v>0</v>
      </c>
      <c r="G349" s="11">
        <v>0</v>
      </c>
      <c r="H349" s="54">
        <v>790</v>
      </c>
      <c r="I349" s="66" t="s">
        <v>397</v>
      </c>
    </row>
    <row r="350" spans="1:9" ht="12.75">
      <c r="A350" s="37"/>
      <c r="B350" s="25" t="s">
        <v>292</v>
      </c>
      <c r="C350" s="11"/>
      <c r="D350" s="11">
        <v>0</v>
      </c>
      <c r="E350" s="11">
        <v>0</v>
      </c>
      <c r="F350" s="11">
        <v>0</v>
      </c>
      <c r="G350" s="11">
        <v>0</v>
      </c>
      <c r="H350" s="54">
        <v>35200</v>
      </c>
      <c r="I350" s="66" t="s">
        <v>397</v>
      </c>
    </row>
    <row r="351" spans="1:9" ht="12.75">
      <c r="A351" s="13" t="s">
        <v>293</v>
      </c>
      <c r="B351" s="6" t="s">
        <v>294</v>
      </c>
      <c r="C351" s="11">
        <v>4961</v>
      </c>
      <c r="D351" s="11">
        <v>4961</v>
      </c>
      <c r="E351" s="11">
        <v>4961</v>
      </c>
      <c r="F351" s="11">
        <v>4961</v>
      </c>
      <c r="G351" s="11">
        <v>4961</v>
      </c>
      <c r="H351" s="54">
        <v>0</v>
      </c>
      <c r="I351" s="66">
        <f t="shared" si="38"/>
        <v>0</v>
      </c>
    </row>
    <row r="352" spans="1:9" ht="12.75">
      <c r="A352" s="13"/>
      <c r="B352" s="6" t="s">
        <v>295</v>
      </c>
      <c r="C352" s="11">
        <v>20811</v>
      </c>
      <c r="D352" s="11">
        <v>20811</v>
      </c>
      <c r="E352" s="11">
        <v>20811</v>
      </c>
      <c r="F352" s="11">
        <v>20811</v>
      </c>
      <c r="G352" s="11">
        <v>20811</v>
      </c>
      <c r="H352" s="54">
        <v>0</v>
      </c>
      <c r="I352" s="66">
        <f t="shared" si="38"/>
        <v>0</v>
      </c>
    </row>
    <row r="353" spans="1:9" ht="12.75">
      <c r="A353" s="6"/>
      <c r="B353" s="6" t="s">
        <v>296</v>
      </c>
      <c r="C353" s="11">
        <v>172609</v>
      </c>
      <c r="D353" s="11">
        <v>172609</v>
      </c>
      <c r="E353" s="11">
        <v>172609</v>
      </c>
      <c r="F353" s="11">
        <v>172609</v>
      </c>
      <c r="G353" s="11">
        <v>172609</v>
      </c>
      <c r="H353" s="54">
        <v>172580</v>
      </c>
      <c r="I353" s="66">
        <f t="shared" si="38"/>
        <v>0.9998319902206722</v>
      </c>
    </row>
    <row r="354" spans="1:9" ht="12.75">
      <c r="A354" s="6"/>
      <c r="B354" s="6" t="s">
        <v>297</v>
      </c>
      <c r="C354" s="11">
        <v>9021</v>
      </c>
      <c r="D354" s="11">
        <v>9021</v>
      </c>
      <c r="E354" s="11">
        <v>9021</v>
      </c>
      <c r="F354" s="11">
        <v>9021</v>
      </c>
      <c r="G354" s="11">
        <v>9021</v>
      </c>
      <c r="H354" s="54">
        <v>0</v>
      </c>
      <c r="I354" s="66">
        <f t="shared" si="38"/>
        <v>0</v>
      </c>
    </row>
    <row r="355" spans="1:9" ht="12.75">
      <c r="A355" s="6"/>
      <c r="B355" s="6" t="s">
        <v>298</v>
      </c>
      <c r="C355" s="11">
        <v>38411</v>
      </c>
      <c r="D355" s="11">
        <v>38411</v>
      </c>
      <c r="E355" s="11">
        <v>38411</v>
      </c>
      <c r="F355" s="11">
        <v>38411</v>
      </c>
      <c r="G355" s="11">
        <v>38411</v>
      </c>
      <c r="H355" s="54">
        <v>0</v>
      </c>
      <c r="I355" s="66">
        <f t="shared" si="38"/>
        <v>0</v>
      </c>
    </row>
    <row r="356" spans="1:9" ht="12.75">
      <c r="A356" s="6"/>
      <c r="B356" s="6" t="s">
        <v>299</v>
      </c>
      <c r="C356" s="11">
        <v>32930</v>
      </c>
      <c r="D356" s="11">
        <v>32930</v>
      </c>
      <c r="E356" s="11">
        <v>32930</v>
      </c>
      <c r="F356" s="11">
        <v>32930</v>
      </c>
      <c r="G356" s="11">
        <v>32930</v>
      </c>
      <c r="H356" s="54">
        <v>0</v>
      </c>
      <c r="I356" s="66">
        <f t="shared" si="38"/>
        <v>0</v>
      </c>
    </row>
    <row r="357" spans="1:9" ht="12.75">
      <c r="A357" s="6"/>
      <c r="B357" s="6" t="s">
        <v>393</v>
      </c>
      <c r="C357" s="11"/>
      <c r="D357" s="11">
        <v>0</v>
      </c>
      <c r="E357" s="11">
        <v>0</v>
      </c>
      <c r="F357" s="11">
        <v>0</v>
      </c>
      <c r="G357" s="11">
        <v>0</v>
      </c>
      <c r="H357" s="54">
        <v>279</v>
      </c>
      <c r="I357" s="66" t="s">
        <v>397</v>
      </c>
    </row>
    <row r="358" spans="1:9" ht="12.75">
      <c r="A358" s="6"/>
      <c r="B358" s="6" t="s">
        <v>300</v>
      </c>
      <c r="C358" s="11">
        <v>5468</v>
      </c>
      <c r="D358" s="11">
        <v>5468</v>
      </c>
      <c r="E358" s="11">
        <v>5468</v>
      </c>
      <c r="F358" s="11">
        <v>5468</v>
      </c>
      <c r="G358" s="11">
        <v>5468</v>
      </c>
      <c r="H358" s="54">
        <v>0</v>
      </c>
      <c r="I358" s="66">
        <f t="shared" si="38"/>
        <v>0</v>
      </c>
    </row>
    <row r="359" spans="1:9" ht="12.75">
      <c r="A359" s="6"/>
      <c r="B359" s="6" t="s">
        <v>301</v>
      </c>
      <c r="C359" s="11">
        <v>35016</v>
      </c>
      <c r="D359" s="11">
        <v>35016</v>
      </c>
      <c r="E359" s="11">
        <v>35016</v>
      </c>
      <c r="F359" s="11">
        <v>35016</v>
      </c>
      <c r="G359" s="11">
        <v>35016</v>
      </c>
      <c r="H359" s="54">
        <v>0</v>
      </c>
      <c r="I359" s="66">
        <f t="shared" si="38"/>
        <v>0</v>
      </c>
    </row>
    <row r="360" spans="1:9" ht="12.75">
      <c r="A360" s="6"/>
      <c r="B360" s="6" t="s">
        <v>302</v>
      </c>
      <c r="C360" s="11">
        <v>8809</v>
      </c>
      <c r="D360" s="11">
        <v>8809</v>
      </c>
      <c r="E360" s="11">
        <v>8809</v>
      </c>
      <c r="F360" s="11">
        <v>8809</v>
      </c>
      <c r="G360" s="11">
        <v>8809</v>
      </c>
      <c r="H360" s="54">
        <v>0</v>
      </c>
      <c r="I360" s="66">
        <f t="shared" si="38"/>
        <v>0</v>
      </c>
    </row>
    <row r="361" spans="1:9" ht="12.75">
      <c r="A361" s="6"/>
      <c r="B361" s="6" t="s">
        <v>303</v>
      </c>
      <c r="C361" s="11">
        <v>32339</v>
      </c>
      <c r="D361" s="11">
        <v>32339</v>
      </c>
      <c r="E361" s="11">
        <v>32339</v>
      </c>
      <c r="F361" s="11">
        <v>32339</v>
      </c>
      <c r="G361" s="11">
        <v>32339</v>
      </c>
      <c r="H361" s="54">
        <v>0</v>
      </c>
      <c r="I361" s="66">
        <f t="shared" si="38"/>
        <v>0</v>
      </c>
    </row>
    <row r="362" spans="1:9" ht="12.75">
      <c r="A362" s="6"/>
      <c r="B362" s="6" t="s">
        <v>304</v>
      </c>
      <c r="C362" s="11">
        <v>7293</v>
      </c>
      <c r="D362" s="11">
        <v>7293</v>
      </c>
      <c r="E362" s="11">
        <v>7293</v>
      </c>
      <c r="F362" s="11">
        <v>7293</v>
      </c>
      <c r="G362" s="11">
        <v>7293</v>
      </c>
      <c r="H362" s="54">
        <v>34</v>
      </c>
      <c r="I362" s="66">
        <f t="shared" si="38"/>
        <v>0.004662004662004662</v>
      </c>
    </row>
    <row r="363" spans="1:9" ht="12.75">
      <c r="A363" s="6"/>
      <c r="B363" s="6" t="s">
        <v>305</v>
      </c>
      <c r="C363" s="11"/>
      <c r="D363" s="11">
        <v>0</v>
      </c>
      <c r="E363" s="11">
        <v>0</v>
      </c>
      <c r="F363" s="11">
        <v>0</v>
      </c>
      <c r="G363" s="11">
        <v>0</v>
      </c>
      <c r="H363" s="54">
        <v>17064</v>
      </c>
      <c r="I363" s="66" t="s">
        <v>397</v>
      </c>
    </row>
    <row r="364" spans="1:9" ht="12.75">
      <c r="A364" s="6"/>
      <c r="B364" s="6" t="s">
        <v>306</v>
      </c>
      <c r="C364" s="11">
        <v>46797</v>
      </c>
      <c r="D364" s="11">
        <v>46797</v>
      </c>
      <c r="E364" s="11">
        <v>46797</v>
      </c>
      <c r="F364" s="11">
        <v>46797</v>
      </c>
      <c r="G364" s="11">
        <v>46797</v>
      </c>
      <c r="H364" s="54">
        <v>46797</v>
      </c>
      <c r="I364" s="66">
        <f t="shared" si="38"/>
        <v>1</v>
      </c>
    </row>
    <row r="365" spans="1:9" ht="12.75">
      <c r="A365" s="6"/>
      <c r="B365" s="6" t="s">
        <v>307</v>
      </c>
      <c r="C365" s="11">
        <v>133000</v>
      </c>
      <c r="D365" s="11">
        <v>133000</v>
      </c>
      <c r="E365" s="11">
        <v>133000</v>
      </c>
      <c r="F365" s="11">
        <v>133000</v>
      </c>
      <c r="G365" s="11">
        <v>133000</v>
      </c>
      <c r="H365" s="54">
        <v>129386</v>
      </c>
      <c r="I365" s="66">
        <f t="shared" si="38"/>
        <v>0.9728270676691729</v>
      </c>
    </row>
    <row r="366" spans="1:9" ht="12.75">
      <c r="A366" s="6"/>
      <c r="B366" s="6" t="s">
        <v>308</v>
      </c>
      <c r="C366" s="11">
        <v>23000</v>
      </c>
      <c r="D366" s="11">
        <v>23000</v>
      </c>
      <c r="E366" s="11">
        <v>23000</v>
      </c>
      <c r="F366" s="11">
        <v>23000</v>
      </c>
      <c r="G366" s="11">
        <v>23000</v>
      </c>
      <c r="H366" s="54">
        <v>221</v>
      </c>
      <c r="I366" s="66">
        <f t="shared" si="38"/>
        <v>0.009608695652173913</v>
      </c>
    </row>
    <row r="367" spans="1:9" ht="12.75">
      <c r="A367" s="6"/>
      <c r="B367" s="6" t="s">
        <v>309</v>
      </c>
      <c r="C367" s="11">
        <v>120000</v>
      </c>
      <c r="D367" s="11">
        <v>120000</v>
      </c>
      <c r="E367" s="11">
        <v>120000</v>
      </c>
      <c r="F367" s="11">
        <v>120000</v>
      </c>
      <c r="G367" s="11">
        <v>120000</v>
      </c>
      <c r="H367" s="54">
        <v>163189</v>
      </c>
      <c r="I367" s="66">
        <f t="shared" si="38"/>
        <v>1.3599083333333333</v>
      </c>
    </row>
    <row r="368" spans="1:9" ht="12.75">
      <c r="A368" s="6"/>
      <c r="B368" s="6" t="s">
        <v>310</v>
      </c>
      <c r="C368" s="11">
        <v>1255640</v>
      </c>
      <c r="D368" s="11">
        <v>1255640</v>
      </c>
      <c r="E368" s="11">
        <v>1255640</v>
      </c>
      <c r="F368" s="11">
        <v>1255640</v>
      </c>
      <c r="G368" s="11">
        <v>1255640</v>
      </c>
      <c r="H368" s="54">
        <v>0</v>
      </c>
      <c r="I368" s="66">
        <f t="shared" si="38"/>
        <v>0</v>
      </c>
    </row>
    <row r="369" spans="1:9" ht="12.75">
      <c r="A369" s="6"/>
      <c r="B369" s="6" t="s">
        <v>311</v>
      </c>
      <c r="C369" s="11">
        <v>319525</v>
      </c>
      <c r="D369" s="11">
        <v>319525</v>
      </c>
      <c r="E369" s="11">
        <v>319525</v>
      </c>
      <c r="F369" s="11">
        <v>319525</v>
      </c>
      <c r="G369" s="11">
        <v>319525</v>
      </c>
      <c r="H369" s="54">
        <v>0</v>
      </c>
      <c r="I369" s="66">
        <f t="shared" si="38"/>
        <v>0</v>
      </c>
    </row>
    <row r="370" spans="1:9" ht="12.75">
      <c r="A370" s="6"/>
      <c r="B370" s="6"/>
      <c r="C370" s="11"/>
      <c r="D370" s="11"/>
      <c r="E370" s="11"/>
      <c r="F370" s="11"/>
      <c r="G370" s="11"/>
      <c r="H370" s="54"/>
      <c r="I370" s="66"/>
    </row>
    <row r="371" spans="1:9" ht="15.75">
      <c r="A371" s="42" t="s">
        <v>222</v>
      </c>
      <c r="B371" s="9" t="s">
        <v>312</v>
      </c>
      <c r="C371" s="10">
        <f aca="true" t="shared" si="39" ref="C371:H371">SUM(C372:C374)</f>
        <v>454684</v>
      </c>
      <c r="D371" s="10">
        <f t="shared" si="39"/>
        <v>454684</v>
      </c>
      <c r="E371" s="10">
        <f t="shared" si="39"/>
        <v>454684</v>
      </c>
      <c r="F371" s="10">
        <f t="shared" si="39"/>
        <v>454684</v>
      </c>
      <c r="G371" s="10">
        <f t="shared" si="39"/>
        <v>454684</v>
      </c>
      <c r="H371" s="53">
        <f t="shared" si="39"/>
        <v>455167</v>
      </c>
      <c r="I371" s="68">
        <f t="shared" si="38"/>
        <v>1.0010622762182086</v>
      </c>
    </row>
    <row r="372" spans="1:9" ht="12.75">
      <c r="A372" s="13" t="s">
        <v>293</v>
      </c>
      <c r="B372" s="6" t="s">
        <v>313</v>
      </c>
      <c r="C372" s="11">
        <v>76000</v>
      </c>
      <c r="D372" s="11">
        <v>76000</v>
      </c>
      <c r="E372" s="11">
        <v>76000</v>
      </c>
      <c r="F372" s="11">
        <v>76000</v>
      </c>
      <c r="G372" s="11">
        <v>76000</v>
      </c>
      <c r="H372" s="54">
        <v>0</v>
      </c>
      <c r="I372" s="66">
        <f t="shared" si="38"/>
        <v>0</v>
      </c>
    </row>
    <row r="373" spans="1:9" ht="12.75">
      <c r="A373" s="13"/>
      <c r="B373" s="6" t="s">
        <v>314</v>
      </c>
      <c r="C373" s="11"/>
      <c r="D373" s="11">
        <v>0</v>
      </c>
      <c r="E373" s="11">
        <v>0</v>
      </c>
      <c r="F373" s="11">
        <v>0</v>
      </c>
      <c r="G373" s="11">
        <v>0</v>
      </c>
      <c r="H373" s="54">
        <v>63062</v>
      </c>
      <c r="I373" s="66" t="s">
        <v>397</v>
      </c>
    </row>
    <row r="374" spans="1:9" ht="12.75">
      <c r="A374" s="6"/>
      <c r="B374" s="6" t="s">
        <v>315</v>
      </c>
      <c r="C374" s="11">
        <v>378684</v>
      </c>
      <c r="D374" s="11">
        <v>378684</v>
      </c>
      <c r="E374" s="11">
        <v>378684</v>
      </c>
      <c r="F374" s="11">
        <v>378684</v>
      </c>
      <c r="G374" s="11">
        <v>378684</v>
      </c>
      <c r="H374" s="54">
        <v>392105</v>
      </c>
      <c r="I374" s="66">
        <f t="shared" si="38"/>
        <v>1.0354411593835493</v>
      </c>
    </row>
    <row r="375" spans="1:9" ht="15.75">
      <c r="A375" s="21"/>
      <c r="B375" s="6"/>
      <c r="H375" s="54"/>
      <c r="I375" s="66"/>
    </row>
    <row r="376" spans="1:9" ht="15.75">
      <c r="A376" s="42" t="s">
        <v>226</v>
      </c>
      <c r="B376" s="21" t="s">
        <v>227</v>
      </c>
      <c r="C376" s="10">
        <f aca="true" t="shared" si="40" ref="C376:H376">SUM(C377:C379)</f>
        <v>1695843</v>
      </c>
      <c r="D376" s="10">
        <f t="shared" si="40"/>
        <v>1695843</v>
      </c>
      <c r="E376" s="10">
        <f t="shared" si="40"/>
        <v>1695843</v>
      </c>
      <c r="F376" s="10">
        <f t="shared" si="40"/>
        <v>1695843</v>
      </c>
      <c r="G376" s="10">
        <f t="shared" si="40"/>
        <v>1695843</v>
      </c>
      <c r="H376" s="53">
        <f t="shared" si="40"/>
        <v>1318094</v>
      </c>
      <c r="I376" s="68">
        <f t="shared" si="38"/>
        <v>0.7772500166583817</v>
      </c>
    </row>
    <row r="377" spans="1:9" ht="12.75">
      <c r="A377" s="13" t="s">
        <v>293</v>
      </c>
      <c r="B377" s="25" t="s">
        <v>74</v>
      </c>
      <c r="C377" s="11">
        <v>1009777</v>
      </c>
      <c r="D377" s="11">
        <v>1009777</v>
      </c>
      <c r="E377" s="11">
        <v>1009777</v>
      </c>
      <c r="F377" s="11">
        <v>1009777</v>
      </c>
      <c r="G377" s="11">
        <v>1009777</v>
      </c>
      <c r="H377" s="54">
        <v>755848</v>
      </c>
      <c r="I377" s="66">
        <f t="shared" si="38"/>
        <v>0.7485296258480832</v>
      </c>
    </row>
    <row r="378" spans="1:9" ht="12.75">
      <c r="A378" s="13" t="s">
        <v>293</v>
      </c>
      <c r="B378" s="6" t="s">
        <v>72</v>
      </c>
      <c r="C378" s="11">
        <v>674448</v>
      </c>
      <c r="D378" s="11">
        <v>674448</v>
      </c>
      <c r="E378" s="11">
        <v>674448</v>
      </c>
      <c r="F378" s="11">
        <v>674448</v>
      </c>
      <c r="G378" s="11">
        <v>674448</v>
      </c>
      <c r="H378" s="54">
        <v>562246</v>
      </c>
      <c r="I378" s="66">
        <f t="shared" si="38"/>
        <v>0.8336387682964439</v>
      </c>
    </row>
    <row r="379" spans="1:9" ht="12.75">
      <c r="A379" s="6"/>
      <c r="B379" s="6" t="s">
        <v>317</v>
      </c>
      <c r="C379" s="11">
        <v>11618</v>
      </c>
      <c r="D379" s="11">
        <v>11618</v>
      </c>
      <c r="E379" s="11">
        <v>11618</v>
      </c>
      <c r="F379" s="11">
        <v>11618</v>
      </c>
      <c r="G379" s="11">
        <v>11618</v>
      </c>
      <c r="H379" s="54">
        <v>0</v>
      </c>
      <c r="I379" s="66">
        <f t="shared" si="38"/>
        <v>0</v>
      </c>
    </row>
    <row r="380" spans="1:9" ht="12.75">
      <c r="A380" s="6"/>
      <c r="B380" s="6"/>
      <c r="C380" s="11"/>
      <c r="D380" s="11"/>
      <c r="E380" s="11"/>
      <c r="F380" s="11"/>
      <c r="G380" s="11"/>
      <c r="H380" s="54"/>
      <c r="I380" s="66"/>
    </row>
    <row r="381" spans="1:9" ht="12.75">
      <c r="A381" s="6"/>
      <c r="B381" s="6"/>
      <c r="C381" s="11"/>
      <c r="D381" s="11"/>
      <c r="E381" s="11"/>
      <c r="F381" s="11"/>
      <c r="G381" s="11"/>
      <c r="H381" s="54"/>
      <c r="I381" s="66"/>
    </row>
    <row r="382" spans="1:9" s="48" customFormat="1" ht="15.75">
      <c r="A382" s="16"/>
      <c r="B382" s="9" t="s">
        <v>318</v>
      </c>
      <c r="C382" s="10" t="e">
        <f>C324+#REF!+C330+C333+C339+C371+C376+#REF!</f>
        <v>#REF!</v>
      </c>
      <c r="D382" s="10">
        <f>D324+D330+D333+D339+D371+D376</f>
        <v>4876081</v>
      </c>
      <c r="E382" s="10">
        <f>E324+E330+E333+E339+E371+E376</f>
        <v>4876081</v>
      </c>
      <c r="F382" s="10">
        <f>F324+F330+F333+F339+F371+F376</f>
        <v>4876081</v>
      </c>
      <c r="G382" s="10">
        <f>G324+G330+G333+G339+G371+G376</f>
        <v>4876081</v>
      </c>
      <c r="H382" s="53">
        <f>H324+H327+H330+H333+H339+H371+H376</f>
        <v>2392422</v>
      </c>
      <c r="I382" s="68">
        <f t="shared" si="38"/>
        <v>0.49064443351125625</v>
      </c>
    </row>
    <row r="383" spans="1:9" ht="15.75">
      <c r="A383" s="6"/>
      <c r="B383" s="9"/>
      <c r="C383" s="10"/>
      <c r="D383" s="10"/>
      <c r="E383" s="10"/>
      <c r="F383" s="10"/>
      <c r="G383" s="10"/>
      <c r="H383" s="53"/>
      <c r="I383" s="66"/>
    </row>
    <row r="384" spans="8:9" ht="12.75">
      <c r="H384" s="54"/>
      <c r="I384" s="66"/>
    </row>
    <row r="385" spans="1:9" ht="15.75">
      <c r="A385" s="43" t="s">
        <v>394</v>
      </c>
      <c r="B385" s="43"/>
      <c r="C385" s="43"/>
      <c r="H385" s="54"/>
      <c r="I385" s="66"/>
    </row>
    <row r="386" spans="1:9" ht="15.75">
      <c r="A386" s="9"/>
      <c r="B386" s="9" t="s">
        <v>320</v>
      </c>
      <c r="C386" s="10">
        <f aca="true" t="shared" si="41" ref="C386:H386">C82</f>
        <v>4874176</v>
      </c>
      <c r="D386" s="10">
        <f t="shared" si="41"/>
        <v>4874176</v>
      </c>
      <c r="E386" s="10">
        <f t="shared" si="41"/>
        <v>4877676</v>
      </c>
      <c r="F386" s="10">
        <f t="shared" si="41"/>
        <v>4877676</v>
      </c>
      <c r="G386" s="10">
        <f t="shared" si="41"/>
        <v>4877676</v>
      </c>
      <c r="H386" s="53">
        <f t="shared" si="41"/>
        <v>4400638.1899999995</v>
      </c>
      <c r="I386" s="68">
        <f t="shared" si="38"/>
        <v>0.9021997750568097</v>
      </c>
    </row>
    <row r="387" spans="1:9" ht="15.75">
      <c r="A387" s="9"/>
      <c r="B387" s="9" t="s">
        <v>321</v>
      </c>
      <c r="C387" s="10" t="e">
        <f aca="true" t="shared" si="42" ref="C387:H387">C103</f>
        <v>#REF!</v>
      </c>
      <c r="D387" s="10">
        <f t="shared" si="42"/>
        <v>3499909</v>
      </c>
      <c r="E387" s="10">
        <f t="shared" si="42"/>
        <v>3499909</v>
      </c>
      <c r="F387" s="10">
        <f t="shared" si="42"/>
        <v>3499909</v>
      </c>
      <c r="G387" s="10">
        <f t="shared" si="42"/>
        <v>3499909</v>
      </c>
      <c r="H387" s="53">
        <f t="shared" si="42"/>
        <v>1417547</v>
      </c>
      <c r="I387" s="68">
        <f t="shared" si="38"/>
        <v>0.4050239591943676</v>
      </c>
    </row>
    <row r="388" spans="1:9" ht="15.75">
      <c r="A388" s="9"/>
      <c r="B388" s="9" t="s">
        <v>322</v>
      </c>
      <c r="C388" s="10" t="e">
        <f aca="true" t="shared" si="43" ref="C388:H388">C320</f>
        <v>#REF!</v>
      </c>
      <c r="D388" s="10">
        <f t="shared" si="43"/>
        <v>4534106</v>
      </c>
      <c r="E388" s="10">
        <f t="shared" si="43"/>
        <v>4537606</v>
      </c>
      <c r="F388" s="10">
        <f t="shared" si="43"/>
        <v>4617606</v>
      </c>
      <c r="G388" s="10">
        <f t="shared" si="43"/>
        <v>4688041</v>
      </c>
      <c r="H388" s="53">
        <f t="shared" si="43"/>
        <v>4553452</v>
      </c>
      <c r="I388" s="68">
        <f t="shared" si="38"/>
        <v>0.9712909934021482</v>
      </c>
    </row>
    <row r="389" spans="1:9" ht="15.75">
      <c r="A389" s="9"/>
      <c r="B389" s="9" t="s">
        <v>323</v>
      </c>
      <c r="C389" s="10" t="e">
        <f aca="true" t="shared" si="44" ref="C389:H389">C382</f>
        <v>#REF!</v>
      </c>
      <c r="D389" s="10">
        <f t="shared" si="44"/>
        <v>4876081</v>
      </c>
      <c r="E389" s="10">
        <f t="shared" si="44"/>
        <v>4876081</v>
      </c>
      <c r="F389" s="10">
        <f t="shared" si="44"/>
        <v>4876081</v>
      </c>
      <c r="G389" s="10">
        <f t="shared" si="44"/>
        <v>4876081</v>
      </c>
      <c r="H389" s="53">
        <f t="shared" si="44"/>
        <v>2392422</v>
      </c>
      <c r="I389" s="68">
        <f t="shared" si="38"/>
        <v>0.49064443351125625</v>
      </c>
    </row>
    <row r="390" spans="1:9" ht="15.75">
      <c r="A390" s="6"/>
      <c r="B390" s="9" t="s">
        <v>324</v>
      </c>
      <c r="C390" s="10" t="e">
        <f aca="true" t="shared" si="45" ref="C390:H390">C386+C387-C388-C389</f>
        <v>#REF!</v>
      </c>
      <c r="D390" s="10">
        <f t="shared" si="45"/>
        <v>-1036102</v>
      </c>
      <c r="E390" s="10">
        <f t="shared" si="45"/>
        <v>-1036102</v>
      </c>
      <c r="F390" s="10">
        <f t="shared" si="45"/>
        <v>-1116102</v>
      </c>
      <c r="G390" s="10">
        <f t="shared" si="45"/>
        <v>-1186537</v>
      </c>
      <c r="H390" s="53">
        <f t="shared" si="45"/>
        <v>-1127688.8100000005</v>
      </c>
      <c r="I390" s="68">
        <f t="shared" si="38"/>
        <v>0.9504034092489324</v>
      </c>
    </row>
    <row r="391" spans="1:9" ht="15.75">
      <c r="A391" s="6"/>
      <c r="B391" s="9"/>
      <c r="C391" s="10"/>
      <c r="D391" s="10"/>
      <c r="E391" s="10"/>
      <c r="F391" s="10"/>
      <c r="G391" s="10"/>
      <c r="H391" s="53"/>
      <c r="I391" s="66"/>
    </row>
    <row r="392" spans="1:9" ht="12.75">
      <c r="A392" s="6"/>
      <c r="B392" s="6"/>
      <c r="H392" s="54"/>
      <c r="I392" s="66"/>
    </row>
    <row r="393" spans="1:9" ht="15.75">
      <c r="A393" s="6"/>
      <c r="B393" s="44" t="s">
        <v>325</v>
      </c>
      <c r="H393" s="54"/>
      <c r="I393" s="66"/>
    </row>
    <row r="394" spans="1:9" ht="15.75">
      <c r="A394" s="6"/>
      <c r="B394" s="44"/>
      <c r="H394" s="54"/>
      <c r="I394" s="66"/>
    </row>
    <row r="395" spans="1:9" ht="15.75">
      <c r="A395" s="42" t="s">
        <v>326</v>
      </c>
      <c r="B395" s="6"/>
      <c r="H395" s="54"/>
      <c r="I395" s="66"/>
    </row>
    <row r="396" spans="1:9" ht="12.75">
      <c r="A396" s="37">
        <v>411005</v>
      </c>
      <c r="B396" s="25" t="s">
        <v>327</v>
      </c>
      <c r="C396" s="11">
        <v>564</v>
      </c>
      <c r="D396" s="11">
        <v>564</v>
      </c>
      <c r="E396" s="11">
        <v>564</v>
      </c>
      <c r="F396" s="11">
        <v>564</v>
      </c>
      <c r="G396" s="11">
        <v>564</v>
      </c>
      <c r="H396" s="60">
        <v>0</v>
      </c>
      <c r="I396" s="66">
        <f aca="true" t="shared" si="46" ref="I396:I425">H396/G396</f>
        <v>0</v>
      </c>
    </row>
    <row r="397" spans="1:10" ht="12.75">
      <c r="A397" s="37">
        <v>453</v>
      </c>
      <c r="B397" s="25" t="s">
        <v>395</v>
      </c>
      <c r="C397" s="11"/>
      <c r="D397" s="11">
        <v>0</v>
      </c>
      <c r="E397" s="11">
        <v>0</v>
      </c>
      <c r="F397" s="11">
        <v>0</v>
      </c>
      <c r="G397" s="11">
        <v>0</v>
      </c>
      <c r="H397" s="60">
        <v>157593</v>
      </c>
      <c r="I397" s="66" t="s">
        <v>397</v>
      </c>
      <c r="J397" s="11"/>
    </row>
    <row r="398" spans="1:9" ht="12.75">
      <c r="A398" s="37">
        <v>453</v>
      </c>
      <c r="B398" s="25" t="s">
        <v>328</v>
      </c>
      <c r="C398" s="11"/>
      <c r="D398" s="11">
        <v>0</v>
      </c>
      <c r="E398" s="11"/>
      <c r="F398" s="11"/>
      <c r="G398" s="11"/>
      <c r="H398" s="60">
        <v>63315</v>
      </c>
      <c r="I398" s="66" t="s">
        <v>397</v>
      </c>
    </row>
    <row r="399" spans="1:9" ht="12.75">
      <c r="A399" s="37">
        <v>453</v>
      </c>
      <c r="B399" s="25" t="s">
        <v>329</v>
      </c>
      <c r="C399" s="11"/>
      <c r="D399" s="11">
        <v>398327</v>
      </c>
      <c r="E399" s="11">
        <v>398327</v>
      </c>
      <c r="F399" s="11">
        <v>398327</v>
      </c>
      <c r="G399" s="11">
        <v>468762</v>
      </c>
      <c r="H399" s="54">
        <v>609417</v>
      </c>
      <c r="I399" s="66">
        <f t="shared" si="46"/>
        <v>1.300056318558245</v>
      </c>
    </row>
    <row r="400" spans="1:9" ht="12.75">
      <c r="A400" s="13">
        <v>454</v>
      </c>
      <c r="B400" s="25" t="s">
        <v>330</v>
      </c>
      <c r="C400" s="11"/>
      <c r="D400" s="11">
        <v>172609</v>
      </c>
      <c r="E400" s="11">
        <v>172609</v>
      </c>
      <c r="F400" s="11">
        <v>252609</v>
      </c>
      <c r="G400" s="11">
        <v>252609</v>
      </c>
      <c r="H400" s="54">
        <v>117428</v>
      </c>
      <c r="I400" s="66">
        <f t="shared" si="46"/>
        <v>0.46486071359294406</v>
      </c>
    </row>
    <row r="401" spans="1:9" ht="12.75">
      <c r="A401" s="13">
        <v>513001</v>
      </c>
      <c r="B401" s="25" t="s">
        <v>332</v>
      </c>
      <c r="C401" s="11">
        <v>472593</v>
      </c>
      <c r="D401" s="11">
        <v>275000</v>
      </c>
      <c r="E401" s="11">
        <v>275000</v>
      </c>
      <c r="F401" s="11">
        <v>275000</v>
      </c>
      <c r="G401" s="11">
        <v>275000</v>
      </c>
      <c r="H401" s="54">
        <v>54389</v>
      </c>
      <c r="I401" s="66">
        <f t="shared" si="46"/>
        <v>0.19777818181818183</v>
      </c>
    </row>
    <row r="402" spans="1:9" ht="12.75">
      <c r="A402" s="13">
        <v>513001</v>
      </c>
      <c r="B402" s="25" t="s">
        <v>333</v>
      </c>
      <c r="C402" s="11">
        <v>275000</v>
      </c>
      <c r="D402" s="11">
        <v>405000</v>
      </c>
      <c r="E402" s="11">
        <v>405000</v>
      </c>
      <c r="F402" s="11">
        <v>405000</v>
      </c>
      <c r="G402" s="11">
        <v>405000</v>
      </c>
      <c r="H402" s="54">
        <v>368957</v>
      </c>
      <c r="I402" s="66">
        <f t="shared" si="46"/>
        <v>0.9110049382716049</v>
      </c>
    </row>
    <row r="403" spans="1:9" ht="12.75">
      <c r="A403" s="25">
        <v>513001</v>
      </c>
      <c r="B403" s="25" t="s">
        <v>334</v>
      </c>
      <c r="C403" s="11">
        <v>405000</v>
      </c>
      <c r="D403" s="11">
        <v>472593</v>
      </c>
      <c r="E403" s="11">
        <v>472593</v>
      </c>
      <c r="F403" s="11">
        <v>472593</v>
      </c>
      <c r="G403" s="11">
        <v>472593</v>
      </c>
      <c r="H403" s="54">
        <v>720250</v>
      </c>
      <c r="I403" s="66">
        <f t="shared" si="46"/>
        <v>1.524038654825611</v>
      </c>
    </row>
    <row r="404" spans="1:9" ht="12.75">
      <c r="A404" s="25">
        <v>513001</v>
      </c>
      <c r="B404" s="25" t="s">
        <v>335</v>
      </c>
      <c r="C404" s="11"/>
      <c r="D404" s="11">
        <v>163200</v>
      </c>
      <c r="E404" s="11">
        <v>163200</v>
      </c>
      <c r="F404" s="11">
        <v>163200</v>
      </c>
      <c r="G404" s="11">
        <v>163200</v>
      </c>
      <c r="H404" s="54">
        <v>246611</v>
      </c>
      <c r="I404" s="66">
        <f t="shared" si="46"/>
        <v>1.51109681372549</v>
      </c>
    </row>
    <row r="405" spans="1:9" ht="15.75">
      <c r="A405" s="25">
        <v>513001</v>
      </c>
      <c r="B405" s="9" t="s">
        <v>336</v>
      </c>
      <c r="C405" s="11">
        <v>163000</v>
      </c>
      <c r="D405" s="10">
        <f>SUM(D396:D404)</f>
        <v>1887293</v>
      </c>
      <c r="E405" s="10">
        <f>SUM(E396:E404)</f>
        <v>1887293</v>
      </c>
      <c r="F405" s="10">
        <f>SUM(F396:F404)</f>
        <v>1967293</v>
      </c>
      <c r="G405" s="10">
        <f>SUM(G396:G404)</f>
        <v>2037728</v>
      </c>
      <c r="H405" s="53">
        <f>SUM(H396:H404)</f>
        <v>2337960</v>
      </c>
      <c r="I405" s="68">
        <f t="shared" si="46"/>
        <v>1.1473366415929898</v>
      </c>
    </row>
    <row r="406" spans="1:9" ht="15.75">
      <c r="A406" s="6"/>
      <c r="B406" s="9"/>
      <c r="C406" s="10">
        <f>SUM(C400:C405)</f>
        <v>1315593</v>
      </c>
      <c r="D406" s="10"/>
      <c r="E406" s="10"/>
      <c r="F406" s="10"/>
      <c r="G406" s="10"/>
      <c r="H406" s="54"/>
      <c r="I406" s="66"/>
    </row>
    <row r="407" spans="1:9" ht="15.75">
      <c r="A407" s="42" t="s">
        <v>337</v>
      </c>
      <c r="B407" s="6"/>
      <c r="C407" s="10"/>
      <c r="D407" s="47"/>
      <c r="E407" s="47"/>
      <c r="F407" s="47"/>
      <c r="G407" s="47"/>
      <c r="H407" s="61"/>
      <c r="I407" s="66"/>
    </row>
    <row r="408" spans="1:9" ht="15.75">
      <c r="A408" s="6">
        <v>821005</v>
      </c>
      <c r="B408" s="6" t="s">
        <v>338</v>
      </c>
      <c r="C408" s="47"/>
      <c r="D408" s="6">
        <v>275000</v>
      </c>
      <c r="E408" s="6">
        <v>275000</v>
      </c>
      <c r="F408" s="6">
        <v>275000</v>
      </c>
      <c r="G408" s="6">
        <v>275000</v>
      </c>
      <c r="H408" s="62">
        <v>60474</v>
      </c>
      <c r="I408" s="66">
        <f t="shared" si="46"/>
        <v>0.21990545454545454</v>
      </c>
    </row>
    <row r="409" spans="1:9" ht="12.75">
      <c r="A409" s="6">
        <v>821005</v>
      </c>
      <c r="B409" s="6" t="s">
        <v>339</v>
      </c>
      <c r="C409" s="6">
        <v>275000</v>
      </c>
      <c r="D409" s="6">
        <v>163000</v>
      </c>
      <c r="E409" s="6">
        <v>163000</v>
      </c>
      <c r="F409" s="6">
        <v>163000</v>
      </c>
      <c r="G409" s="6">
        <v>163000</v>
      </c>
      <c r="H409" s="63">
        <v>153353</v>
      </c>
      <c r="I409" s="66">
        <f t="shared" si="46"/>
        <v>0.9408159509202454</v>
      </c>
    </row>
    <row r="410" spans="1:9" ht="12.75">
      <c r="A410" s="6">
        <v>821005</v>
      </c>
      <c r="B410" s="6" t="s">
        <v>340</v>
      </c>
      <c r="C410" s="6">
        <v>163000</v>
      </c>
      <c r="D410" s="6">
        <v>405000</v>
      </c>
      <c r="E410" s="6">
        <v>405000</v>
      </c>
      <c r="F410" s="6">
        <v>405000</v>
      </c>
      <c r="G410" s="6">
        <v>405000</v>
      </c>
      <c r="H410" s="63">
        <v>423177</v>
      </c>
      <c r="I410" s="66">
        <f t="shared" si="46"/>
        <v>1.0448814814814815</v>
      </c>
    </row>
    <row r="411" spans="1:9" ht="12.75">
      <c r="A411" s="6">
        <v>821005</v>
      </c>
      <c r="B411" s="6" t="s">
        <v>341</v>
      </c>
      <c r="C411" s="6">
        <v>405000</v>
      </c>
      <c r="D411" s="6">
        <v>0</v>
      </c>
      <c r="E411" s="6">
        <v>0</v>
      </c>
      <c r="F411" s="6">
        <v>0</v>
      </c>
      <c r="G411" s="6">
        <v>0</v>
      </c>
      <c r="H411" s="63">
        <v>565280</v>
      </c>
      <c r="I411" s="66" t="s">
        <v>397</v>
      </c>
    </row>
    <row r="412" spans="1:9" ht="12.75">
      <c r="A412" s="6">
        <v>821005</v>
      </c>
      <c r="B412" s="25" t="s">
        <v>342</v>
      </c>
      <c r="C412" s="6"/>
      <c r="D412" s="11">
        <v>8191</v>
      </c>
      <c r="E412" s="11">
        <v>8191</v>
      </c>
      <c r="F412" s="11">
        <v>8191</v>
      </c>
      <c r="G412" s="11">
        <v>8191</v>
      </c>
      <c r="H412" s="64">
        <v>7987</v>
      </c>
      <c r="I412" s="66">
        <f t="shared" si="46"/>
        <v>0.9750946160419973</v>
      </c>
    </row>
    <row r="413" spans="1:9" ht="15.75">
      <c r="A413" s="25">
        <v>821005</v>
      </c>
      <c r="B413" s="21" t="s">
        <v>343</v>
      </c>
      <c r="C413" s="11">
        <v>8191</v>
      </c>
      <c r="D413" s="10">
        <f>SUM(D408:D412)</f>
        <v>851191</v>
      </c>
      <c r="E413" s="10">
        <f>SUM(E408:E412)</f>
        <v>851191</v>
      </c>
      <c r="F413" s="10">
        <f>SUM(F408:F412)</f>
        <v>851191</v>
      </c>
      <c r="G413" s="10">
        <f>SUM(G408:G412)</f>
        <v>851191</v>
      </c>
      <c r="H413" s="65">
        <f>SUM(H408:H412)</f>
        <v>1210271</v>
      </c>
      <c r="I413" s="68">
        <f t="shared" si="46"/>
        <v>1.4218559641725534</v>
      </c>
    </row>
    <row r="414" spans="1:9" ht="15.75">
      <c r="A414" s="6"/>
      <c r="B414" s="21"/>
      <c r="C414" s="10">
        <f>SUM(C409:C413)</f>
        <v>851191</v>
      </c>
      <c r="D414" s="10"/>
      <c r="E414" s="10"/>
      <c r="F414" s="10"/>
      <c r="G414" s="10"/>
      <c r="H414" s="53"/>
      <c r="I414" s="66"/>
    </row>
    <row r="415" spans="1:9" ht="15.75">
      <c r="A415" s="6"/>
      <c r="B415" s="21"/>
      <c r="C415" s="10"/>
      <c r="D415" s="10"/>
      <c r="E415" s="10"/>
      <c r="F415" s="10"/>
      <c r="G415" s="10"/>
      <c r="H415" s="53"/>
      <c r="I415" s="66"/>
    </row>
    <row r="416" spans="1:9" ht="15.75">
      <c r="A416" s="6"/>
      <c r="B416" s="21" t="s">
        <v>344</v>
      </c>
      <c r="C416" s="10"/>
      <c r="H416" s="54"/>
      <c r="I416" s="66"/>
    </row>
    <row r="417" spans="1:9" ht="12.75">
      <c r="A417" s="6"/>
      <c r="B417" s="36" t="s">
        <v>345</v>
      </c>
      <c r="D417" s="34">
        <f aca="true" t="shared" si="47" ref="D417:H418">D386</f>
        <v>4874176</v>
      </c>
      <c r="E417" s="34">
        <f t="shared" si="47"/>
        <v>4877676</v>
      </c>
      <c r="F417" s="34">
        <f t="shared" si="47"/>
        <v>4877676</v>
      </c>
      <c r="G417" s="34">
        <f t="shared" si="47"/>
        <v>4877676</v>
      </c>
      <c r="H417" s="59">
        <f t="shared" si="47"/>
        <v>4400638.1899999995</v>
      </c>
      <c r="I417" s="67">
        <f t="shared" si="46"/>
        <v>0.9021997750568097</v>
      </c>
    </row>
    <row r="418" spans="1:9" ht="12.75">
      <c r="A418" s="6"/>
      <c r="B418" s="36" t="s">
        <v>346</v>
      </c>
      <c r="C418" s="34">
        <f>C386</f>
        <v>4874176</v>
      </c>
      <c r="D418" s="34">
        <f t="shared" si="47"/>
        <v>3499909</v>
      </c>
      <c r="E418" s="34">
        <f t="shared" si="47"/>
        <v>3499909</v>
      </c>
      <c r="F418" s="34">
        <f t="shared" si="47"/>
        <v>3499909</v>
      </c>
      <c r="G418" s="34">
        <f t="shared" si="47"/>
        <v>3499909</v>
      </c>
      <c r="H418" s="59">
        <f t="shared" si="47"/>
        <v>1417547</v>
      </c>
      <c r="I418" s="67">
        <f t="shared" si="46"/>
        <v>0.4050239591943676</v>
      </c>
    </row>
    <row r="419" spans="1:9" ht="12.75">
      <c r="A419" s="33"/>
      <c r="B419" s="36" t="s">
        <v>347</v>
      </c>
      <c r="C419" s="34" t="e">
        <f>C387</f>
        <v>#REF!</v>
      </c>
      <c r="D419" s="34">
        <f>D405</f>
        <v>1887293</v>
      </c>
      <c r="E419" s="34">
        <f>E405</f>
        <v>1887293</v>
      </c>
      <c r="F419" s="34">
        <f>F405</f>
        <v>1967293</v>
      </c>
      <c r="G419" s="34">
        <f>G405</f>
        <v>2037728</v>
      </c>
      <c r="H419" s="59">
        <f>H405</f>
        <v>2337960</v>
      </c>
      <c r="I419" s="67">
        <f t="shared" si="46"/>
        <v>1.1473366415929898</v>
      </c>
    </row>
    <row r="420" spans="1:9" s="48" customFormat="1" ht="15.75">
      <c r="A420" s="9"/>
      <c r="B420" s="21" t="s">
        <v>348</v>
      </c>
      <c r="C420" s="10">
        <f>C406</f>
        <v>1315593</v>
      </c>
      <c r="D420" s="10">
        <f>SUM(D417:D419)</f>
        <v>10261378</v>
      </c>
      <c r="E420" s="10">
        <f>SUM(E417:E419)</f>
        <v>10264878</v>
      </c>
      <c r="F420" s="10">
        <f>SUM(F417:F419)</f>
        <v>10344878</v>
      </c>
      <c r="G420" s="10">
        <f>SUM(G417:G419)</f>
        <v>10415313</v>
      </c>
      <c r="H420" s="53">
        <f>SUM(H417:H419)</f>
        <v>8156145.1899999995</v>
      </c>
      <c r="I420" s="68">
        <f t="shared" si="46"/>
        <v>0.7830917025729327</v>
      </c>
    </row>
    <row r="421" spans="1:9" ht="15">
      <c r="A421" s="6"/>
      <c r="B421" s="48"/>
      <c r="C421" s="34" t="e">
        <f>SUM(C418:C420)</f>
        <v>#REF!</v>
      </c>
      <c r="D421" s="15"/>
      <c r="E421" s="15"/>
      <c r="F421" s="15"/>
      <c r="G421" s="15"/>
      <c r="H421" s="59"/>
      <c r="I421" s="67"/>
    </row>
    <row r="422" spans="1:9" ht="12.75">
      <c r="A422" s="6"/>
      <c r="B422" s="36" t="s">
        <v>349</v>
      </c>
      <c r="C422" s="15"/>
      <c r="D422" s="34">
        <f aca="true" t="shared" si="48" ref="D422:H423">D388</f>
        <v>4534106</v>
      </c>
      <c r="E422" s="34">
        <f t="shared" si="48"/>
        <v>4537606</v>
      </c>
      <c r="F422" s="34">
        <f t="shared" si="48"/>
        <v>4617606</v>
      </c>
      <c r="G422" s="34">
        <f t="shared" si="48"/>
        <v>4688041</v>
      </c>
      <c r="H422" s="59">
        <f t="shared" si="48"/>
        <v>4553452</v>
      </c>
      <c r="I422" s="67">
        <f t="shared" si="46"/>
        <v>0.9712909934021482</v>
      </c>
    </row>
    <row r="423" spans="1:9" ht="12.75">
      <c r="A423" s="6"/>
      <c r="B423" s="36" t="s">
        <v>350</v>
      </c>
      <c r="C423" s="34" t="e">
        <f>C388</f>
        <v>#REF!</v>
      </c>
      <c r="D423" s="34">
        <f t="shared" si="48"/>
        <v>4876081</v>
      </c>
      <c r="E423" s="34">
        <f t="shared" si="48"/>
        <v>4876081</v>
      </c>
      <c r="F423" s="34">
        <f t="shared" si="48"/>
        <v>4876081</v>
      </c>
      <c r="G423" s="34">
        <f t="shared" si="48"/>
        <v>4876081</v>
      </c>
      <c r="H423" s="59">
        <f t="shared" si="48"/>
        <v>2392422</v>
      </c>
      <c r="I423" s="67">
        <f t="shared" si="46"/>
        <v>0.49064443351125625</v>
      </c>
    </row>
    <row r="424" spans="1:9" ht="12.75">
      <c r="A424" s="6"/>
      <c r="B424" s="36" t="s">
        <v>351</v>
      </c>
      <c r="C424" s="34" t="e">
        <f>C389</f>
        <v>#REF!</v>
      </c>
      <c r="D424" s="34">
        <f>D413</f>
        <v>851191</v>
      </c>
      <c r="E424" s="34">
        <f>E413</f>
        <v>851191</v>
      </c>
      <c r="F424" s="34">
        <f>F413</f>
        <v>851191</v>
      </c>
      <c r="G424" s="34">
        <f>G413</f>
        <v>851191</v>
      </c>
      <c r="H424" s="59">
        <f>H413</f>
        <v>1210271</v>
      </c>
      <c r="I424" s="67">
        <f t="shared" si="46"/>
        <v>1.4218559641725534</v>
      </c>
    </row>
    <row r="425" spans="1:9" s="48" customFormat="1" ht="15.75">
      <c r="A425" s="9"/>
      <c r="B425" s="21" t="s">
        <v>352</v>
      </c>
      <c r="C425" s="10">
        <f>C414</f>
        <v>851191</v>
      </c>
      <c r="D425" s="10">
        <f>SUM(D422:D424)</f>
        <v>10261378</v>
      </c>
      <c r="E425" s="10">
        <f>SUM(E422:E424)</f>
        <v>10264878</v>
      </c>
      <c r="F425" s="10">
        <f>SUM(F422:F424)</f>
        <v>10344878</v>
      </c>
      <c r="G425" s="10">
        <f>SUM(G422:G424)</f>
        <v>10415313</v>
      </c>
      <c r="H425" s="53">
        <f>SUM(H422:H424)</f>
        <v>8156145</v>
      </c>
      <c r="I425" s="68">
        <f t="shared" si="46"/>
        <v>0.7830916843305621</v>
      </c>
    </row>
    <row r="426" spans="1:9" ht="12.75">
      <c r="A426" s="6"/>
      <c r="B426" s="25"/>
      <c r="C426" s="34" t="e">
        <f>SUM(C423:C425)</f>
        <v>#REF!</v>
      </c>
      <c r="D426" s="15"/>
      <c r="E426" s="15"/>
      <c r="F426" s="15"/>
      <c r="G426" s="15"/>
      <c r="H426" s="59"/>
      <c r="I426" s="66"/>
    </row>
    <row r="427" spans="1:9" ht="15.75">
      <c r="A427" s="9"/>
      <c r="B427" s="21" t="s">
        <v>353</v>
      </c>
      <c r="C427" s="15"/>
      <c r="D427" s="34">
        <f>D420-D425</f>
        <v>0</v>
      </c>
      <c r="E427" s="34">
        <f>E420-E425</f>
        <v>0</v>
      </c>
      <c r="F427" s="34">
        <f>F420-F425</f>
        <v>0</v>
      </c>
      <c r="G427" s="34">
        <f>G420-G425</f>
        <v>0</v>
      </c>
      <c r="H427" s="59">
        <f>H420-H425</f>
        <v>0.18999999947845936</v>
      </c>
      <c r="I427" s="66"/>
    </row>
    <row r="428" spans="1:7" ht="12.75">
      <c r="A428" s="6"/>
      <c r="B428" s="36"/>
      <c r="C428" s="34" t="e">
        <f>C421-C426</f>
        <v>#REF!</v>
      </c>
      <c r="D428" s="34"/>
      <c r="E428" s="34"/>
      <c r="F428" s="34"/>
      <c r="G428" s="34"/>
    </row>
    <row r="429" spans="1:7" ht="12.75">
      <c r="A429" s="6"/>
      <c r="B429" s="25"/>
      <c r="C429" s="34"/>
      <c r="D429" s="34"/>
      <c r="E429" s="34"/>
      <c r="F429" s="34"/>
      <c r="G429" s="34"/>
    </row>
    <row r="430" spans="1:7" ht="12.75">
      <c r="A430" s="6"/>
      <c r="B430" s="25"/>
      <c r="C430" s="34"/>
      <c r="D430" s="12"/>
      <c r="E430" s="12"/>
      <c r="F430" s="12"/>
      <c r="G430" s="12"/>
    </row>
    <row r="431" spans="1:3" ht="12.75">
      <c r="A431" s="6"/>
      <c r="B431" s="25" t="s">
        <v>398</v>
      </c>
      <c r="C431" s="12"/>
    </row>
    <row r="432" spans="1:2" ht="12.75">
      <c r="A432" s="6"/>
      <c r="B432" s="25" t="s">
        <v>399</v>
      </c>
    </row>
    <row r="433" spans="1:2" ht="12.75">
      <c r="A433" s="6"/>
      <c r="B433" s="25" t="s">
        <v>400</v>
      </c>
    </row>
    <row r="434" ht="12.75">
      <c r="B434" s="25"/>
    </row>
    <row r="435" ht="12.75">
      <c r="B435" s="33"/>
    </row>
    <row r="436" spans="4:7" ht="12.75">
      <c r="D436" s="49"/>
      <c r="E436" s="49"/>
      <c r="F436" s="49" t="s">
        <v>354</v>
      </c>
      <c r="G436" s="49"/>
    </row>
    <row r="437" spans="2:7" ht="12.75">
      <c r="B437" s="25"/>
      <c r="C437" s="49"/>
      <c r="D437" s="25"/>
      <c r="E437" s="25"/>
      <c r="F437" s="25" t="s">
        <v>355</v>
      </c>
      <c r="G437" s="25"/>
    </row>
    <row r="438" ht="12.75">
      <c r="C438" s="25" t="s">
        <v>355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MsÚ Námestovo</cp:lastModifiedBy>
  <cp:lastPrinted>2011-06-14T06:33:10Z</cp:lastPrinted>
  <dcterms:created xsi:type="dcterms:W3CDTF">1997-01-24T11:07:25Z</dcterms:created>
  <dcterms:modified xsi:type="dcterms:W3CDTF">2011-06-14T07:00:17Z</dcterms:modified>
  <cp:category/>
  <cp:version/>
  <cp:contentType/>
  <cp:contentStatus/>
</cp:coreProperties>
</file>