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esto 2017" sheetId="6" r:id="rId1"/>
  </sheets>
  <definedNames>
    <definedName name="_xlnm.Print_Area" localSheetId="0">'mesto 2017'!$A$1:$E$463</definedName>
  </definedNames>
  <calcPr calcId="152511"/>
</workbook>
</file>

<file path=xl/calcChain.xml><?xml version="1.0" encoding="utf-8"?>
<calcChain xmlns="http://schemas.openxmlformats.org/spreadsheetml/2006/main">
  <c r="I461" i="6" l="1"/>
  <c r="I459" i="6"/>
  <c r="I458" i="6"/>
  <c r="I457" i="6"/>
  <c r="I456" i="6"/>
  <c r="I454" i="6"/>
  <c r="I453" i="6"/>
  <c r="I452" i="6"/>
  <c r="I451" i="6"/>
  <c r="I448" i="6"/>
  <c r="I447" i="6"/>
  <c r="I446" i="6"/>
  <c r="I445" i="6"/>
  <c r="I444" i="6"/>
  <c r="I10" i="6"/>
  <c r="I13" i="6"/>
  <c r="I25" i="6"/>
  <c r="I23" i="6" s="1"/>
  <c r="I34" i="6"/>
  <c r="I42" i="6"/>
  <c r="I45" i="6"/>
  <c r="I81" i="6"/>
  <c r="I82" i="6"/>
  <c r="I87" i="6"/>
  <c r="I93" i="6"/>
  <c r="I91" i="6" s="1"/>
  <c r="I96" i="6"/>
  <c r="I130" i="6"/>
  <c r="I155" i="6"/>
  <c r="I166" i="6"/>
  <c r="I169" i="6"/>
  <c r="I170" i="6"/>
  <c r="I171" i="6"/>
  <c r="I168" i="6" s="1"/>
  <c r="I174" i="6"/>
  <c r="I176" i="6"/>
  <c r="I179" i="6"/>
  <c r="I181" i="6"/>
  <c r="I185" i="6"/>
  <c r="I184" i="6" s="1"/>
  <c r="I190" i="6"/>
  <c r="I197" i="6"/>
  <c r="I198" i="6"/>
  <c r="I213" i="6"/>
  <c r="I238" i="6"/>
  <c r="I242" i="6"/>
  <c r="I248" i="6"/>
  <c r="I253" i="6"/>
  <c r="I370" i="6"/>
  <c r="I371" i="6"/>
  <c r="I391" i="6"/>
  <c r="I390" i="6" s="1"/>
  <c r="I423" i="6"/>
  <c r="I424" i="6"/>
  <c r="I429" i="6"/>
  <c r="I439" i="6"/>
  <c r="I441" i="6"/>
  <c r="I196" i="6" l="1"/>
  <c r="G236" i="6" l="1"/>
  <c r="I236" i="6" s="1"/>
  <c r="I232" i="6" s="1"/>
  <c r="G229" i="6"/>
  <c r="I229" i="6" s="1"/>
  <c r="I222" i="6" s="1"/>
  <c r="G211" i="6"/>
  <c r="I211" i="6" s="1"/>
  <c r="G210" i="6"/>
  <c r="I210" i="6" s="1"/>
  <c r="I206" i="6" s="1"/>
  <c r="G202" i="6"/>
  <c r="I202" i="6" s="1"/>
  <c r="I200" i="6" s="1"/>
  <c r="G434" i="6" l="1"/>
  <c r="I434" i="6" s="1"/>
  <c r="G428" i="6" l="1"/>
  <c r="I428" i="6" s="1"/>
  <c r="G427" i="6"/>
  <c r="I427" i="6" s="1"/>
  <c r="I426" i="6" s="1"/>
  <c r="G353" i="6"/>
  <c r="I353" i="6" s="1"/>
  <c r="G426" i="6" l="1"/>
  <c r="G380" i="6"/>
  <c r="I380" i="6" s="1"/>
  <c r="G298" i="6" l="1"/>
  <c r="I298" i="6" s="1"/>
  <c r="G219" i="6"/>
  <c r="I219" i="6" s="1"/>
  <c r="I216" i="6" s="1"/>
  <c r="G72" i="6"/>
  <c r="I72" i="6" s="1"/>
  <c r="G62" i="6"/>
  <c r="I62" i="6" s="1"/>
  <c r="G441" i="6" l="1"/>
  <c r="G436" i="6"/>
  <c r="G421" i="6"/>
  <c r="I421" i="6" s="1"/>
  <c r="G420" i="6"/>
  <c r="I420" i="6" s="1"/>
  <c r="G377" i="6"/>
  <c r="I377" i="6" s="1"/>
  <c r="G373" i="6"/>
  <c r="I373" i="6" s="1"/>
  <c r="G385" i="6"/>
  <c r="I385" i="6" s="1"/>
  <c r="G386" i="6"/>
  <c r="I386" i="6" s="1"/>
  <c r="G387" i="6"/>
  <c r="I387" i="6" s="1"/>
  <c r="G388" i="6"/>
  <c r="I388" i="6" s="1"/>
  <c r="G396" i="6"/>
  <c r="I396" i="6" s="1"/>
  <c r="G401" i="6"/>
  <c r="I401" i="6" s="1"/>
  <c r="G410" i="6"/>
  <c r="I410" i="6" s="1"/>
  <c r="G414" i="6"/>
  <c r="I414" i="6" s="1"/>
  <c r="G415" i="6"/>
  <c r="I415" i="6" s="1"/>
  <c r="G384" i="6"/>
  <c r="I384" i="6" s="1"/>
  <c r="G381" i="6"/>
  <c r="I381" i="6" s="1"/>
  <c r="G382" i="6"/>
  <c r="I382" i="6" s="1"/>
  <c r="G326" i="6"/>
  <c r="I326" i="6" s="1"/>
  <c r="G327" i="6"/>
  <c r="I327" i="6" s="1"/>
  <c r="G328" i="6"/>
  <c r="I328" i="6" s="1"/>
  <c r="G331" i="6"/>
  <c r="I331" i="6" s="1"/>
  <c r="G335" i="6"/>
  <c r="I335" i="6" s="1"/>
  <c r="G344" i="6"/>
  <c r="I344" i="6" s="1"/>
  <c r="G345" i="6"/>
  <c r="I345" i="6" s="1"/>
  <c r="G352" i="6"/>
  <c r="I352" i="6" s="1"/>
  <c r="G354" i="6"/>
  <c r="I354" i="6" s="1"/>
  <c r="G355" i="6"/>
  <c r="I355" i="6" s="1"/>
  <c r="G358" i="6"/>
  <c r="I358" i="6" s="1"/>
  <c r="G359" i="6"/>
  <c r="I359" i="6" s="1"/>
  <c r="G362" i="6"/>
  <c r="I362" i="6" s="1"/>
  <c r="G363" i="6"/>
  <c r="I363" i="6" s="1"/>
  <c r="G364" i="6"/>
  <c r="I364" i="6" s="1"/>
  <c r="G365" i="6"/>
  <c r="I365" i="6" s="1"/>
  <c r="G366" i="6"/>
  <c r="I366" i="6" s="1"/>
  <c r="G367" i="6"/>
  <c r="I367" i="6" s="1"/>
  <c r="G323" i="6"/>
  <c r="I323" i="6" s="1"/>
  <c r="G264" i="6"/>
  <c r="I264" i="6" s="1"/>
  <c r="G265" i="6"/>
  <c r="I265" i="6" s="1"/>
  <c r="G266" i="6"/>
  <c r="I266" i="6" s="1"/>
  <c r="G267" i="6"/>
  <c r="I267" i="6" s="1"/>
  <c r="G268" i="6"/>
  <c r="I268" i="6" s="1"/>
  <c r="G269" i="6"/>
  <c r="I269" i="6" s="1"/>
  <c r="G270" i="6"/>
  <c r="I270" i="6" s="1"/>
  <c r="G271" i="6"/>
  <c r="I271" i="6" s="1"/>
  <c r="G272" i="6"/>
  <c r="I272" i="6" s="1"/>
  <c r="G273" i="6"/>
  <c r="I273" i="6" s="1"/>
  <c r="G274" i="6"/>
  <c r="I274" i="6" s="1"/>
  <c r="G275" i="6"/>
  <c r="I275" i="6" s="1"/>
  <c r="G276" i="6"/>
  <c r="I276" i="6" s="1"/>
  <c r="G279" i="6"/>
  <c r="I279" i="6" s="1"/>
  <c r="G280" i="6"/>
  <c r="I280" i="6" s="1"/>
  <c r="G281" i="6"/>
  <c r="I281" i="6" s="1"/>
  <c r="G287" i="6"/>
  <c r="I287" i="6" s="1"/>
  <c r="G291" i="6"/>
  <c r="I291" i="6" s="1"/>
  <c r="G292" i="6"/>
  <c r="I292" i="6" s="1"/>
  <c r="G294" i="6"/>
  <c r="I294" i="6" s="1"/>
  <c r="G299" i="6"/>
  <c r="I299" i="6" s="1"/>
  <c r="G301" i="6"/>
  <c r="I301" i="6" s="1"/>
  <c r="G304" i="6"/>
  <c r="I304" i="6" s="1"/>
  <c r="G306" i="6"/>
  <c r="I306" i="6" s="1"/>
  <c r="G307" i="6"/>
  <c r="I307" i="6" s="1"/>
  <c r="G308" i="6"/>
  <c r="I308" i="6" s="1"/>
  <c r="G309" i="6"/>
  <c r="I309" i="6" s="1"/>
  <c r="G312" i="6"/>
  <c r="I312" i="6" s="1"/>
  <c r="G314" i="6"/>
  <c r="I314" i="6" s="1"/>
  <c r="G316" i="6"/>
  <c r="I316" i="6" s="1"/>
  <c r="G318" i="6"/>
  <c r="I318" i="6" s="1"/>
  <c r="G263" i="6"/>
  <c r="I263" i="6" s="1"/>
  <c r="G260" i="6"/>
  <c r="I260" i="6" s="1"/>
  <c r="G261" i="6"/>
  <c r="I261" i="6" s="1"/>
  <c r="G259" i="6"/>
  <c r="I259" i="6" s="1"/>
  <c r="G257" i="6"/>
  <c r="I257" i="6" s="1"/>
  <c r="G130" i="6"/>
  <c r="G102" i="6" s="1"/>
  <c r="I102" i="6" s="1"/>
  <c r="I99" i="6" s="1"/>
  <c r="G74" i="6"/>
  <c r="I74" i="6" s="1"/>
  <c r="G253" i="6"/>
  <c r="G248" i="6"/>
  <c r="G242" i="6"/>
  <c r="G238" i="6"/>
  <c r="G232" i="6"/>
  <c r="G222" i="6"/>
  <c r="G216" i="6"/>
  <c r="G213" i="6"/>
  <c r="G206" i="6"/>
  <c r="G200" i="6"/>
  <c r="G196" i="6"/>
  <c r="G190" i="6"/>
  <c r="G185" i="6"/>
  <c r="G184" i="6" s="1"/>
  <c r="G181" i="6"/>
  <c r="G178" i="6"/>
  <c r="I178" i="6" s="1"/>
  <c r="G168" i="6"/>
  <c r="G155" i="6"/>
  <c r="G87" i="6"/>
  <c r="G45" i="6"/>
  <c r="G42" i="6"/>
  <c r="G34" i="6"/>
  <c r="G25" i="6"/>
  <c r="G13" i="6"/>
  <c r="G10" i="6"/>
  <c r="I278" i="6" l="1"/>
  <c r="I361" i="6"/>
  <c r="I351" i="6"/>
  <c r="G453" i="6"/>
  <c r="I436" i="6"/>
  <c r="I379" i="6"/>
  <c r="G99" i="6"/>
  <c r="G351" i="6"/>
  <c r="G23" i="6"/>
  <c r="G383" i="6" l="1"/>
  <c r="G379" i="6" s="1"/>
  <c r="G258" i="6"/>
  <c r="I258" i="6" s="1"/>
  <c r="G322" i="6"/>
  <c r="I322" i="6" s="1"/>
  <c r="G419" i="6"/>
  <c r="G418" i="6" l="1"/>
  <c r="I419" i="6"/>
  <c r="I418" i="6" s="1"/>
  <c r="G262" i="6"/>
  <c r="I262" i="6" s="1"/>
  <c r="I256" i="6" s="1"/>
  <c r="G256" i="6" l="1"/>
  <c r="E325" i="6"/>
  <c r="G325" i="6" s="1"/>
  <c r="I325" i="6" s="1"/>
  <c r="E311" i="6"/>
  <c r="G311" i="6" s="1"/>
  <c r="I311" i="6" s="1"/>
  <c r="E324" i="6" l="1"/>
  <c r="G324" i="6" s="1"/>
  <c r="I324" i="6" s="1"/>
  <c r="E310" i="6"/>
  <c r="G310" i="6" s="1"/>
  <c r="I310" i="6" s="1"/>
  <c r="E80" i="6"/>
  <c r="G80" i="6" s="1"/>
  <c r="I80" i="6" s="1"/>
  <c r="E375" i="6" l="1"/>
  <c r="G375" i="6" s="1"/>
  <c r="I375" i="6" s="1"/>
  <c r="E374" i="6"/>
  <c r="G374" i="6" s="1"/>
  <c r="I374" i="6" s="1"/>
  <c r="E313" i="6" l="1"/>
  <c r="G313" i="6" s="1"/>
  <c r="I313" i="6" s="1"/>
  <c r="E297" i="6"/>
  <c r="G297" i="6" s="1"/>
  <c r="I297" i="6" s="1"/>
  <c r="E65" i="6" l="1"/>
  <c r="G65" i="6" s="1"/>
  <c r="I65" i="6" s="1"/>
  <c r="E404" i="6"/>
  <c r="E288" i="6"/>
  <c r="G288" i="6" s="1"/>
  <c r="I288" i="6" s="1"/>
  <c r="E289" i="6"/>
  <c r="G289" i="6" s="1"/>
  <c r="I289" i="6" s="1"/>
  <c r="E400" i="6"/>
  <c r="G400" i="6" s="1"/>
  <c r="I400" i="6" s="1"/>
  <c r="E376" i="6"/>
  <c r="G376" i="6" s="1"/>
  <c r="G372" i="6" l="1"/>
  <c r="I376" i="6"/>
  <c r="I372" i="6" s="1"/>
  <c r="E403" i="6"/>
  <c r="G403" i="6" s="1"/>
  <c r="I403" i="6" s="1"/>
  <c r="G404" i="6"/>
  <c r="I404" i="6" s="1"/>
  <c r="E407" i="6"/>
  <c r="G407" i="6" s="1"/>
  <c r="I407" i="6" s="1"/>
  <c r="E92" i="6"/>
  <c r="E305" i="6"/>
  <c r="G305" i="6" s="1"/>
  <c r="I305" i="6" s="1"/>
  <c r="E321" i="6"/>
  <c r="G321" i="6" s="1"/>
  <c r="I321" i="6" s="1"/>
  <c r="E317" i="6"/>
  <c r="G317" i="6" s="1"/>
  <c r="I317" i="6" s="1"/>
  <c r="E300" i="6"/>
  <c r="G300" i="6" s="1"/>
  <c r="I300" i="6" s="1"/>
  <c r="E175" i="6"/>
  <c r="G175" i="6" s="1"/>
  <c r="I175" i="6" s="1"/>
  <c r="I173" i="6" s="1"/>
  <c r="G173" i="6" l="1"/>
  <c r="E91" i="6"/>
  <c r="G92" i="6"/>
  <c r="G91" i="6" s="1"/>
  <c r="G96" i="6" s="1"/>
  <c r="E349" i="6"/>
  <c r="G349" i="6" s="1"/>
  <c r="I349" i="6" s="1"/>
  <c r="E348" i="6"/>
  <c r="E343" i="6"/>
  <c r="E340" i="6"/>
  <c r="E337" i="6"/>
  <c r="G337" i="6" s="1"/>
  <c r="I337" i="6" s="1"/>
  <c r="E336" i="6"/>
  <c r="G336" i="6" s="1"/>
  <c r="I336" i="6" s="1"/>
  <c r="E334" i="6"/>
  <c r="G334" i="6" s="1"/>
  <c r="I334" i="6" s="1"/>
  <c r="I333" i="6" s="1"/>
  <c r="E320" i="6"/>
  <c r="E319" i="6"/>
  <c r="G319" i="6" s="1"/>
  <c r="I319" i="6" s="1"/>
  <c r="E303" i="6"/>
  <c r="G303" i="6" s="1"/>
  <c r="I303" i="6" s="1"/>
  <c r="E302" i="6"/>
  <c r="G302" i="6" s="1"/>
  <c r="I302" i="6" s="1"/>
  <c r="E293" i="6"/>
  <c r="E290" i="6"/>
  <c r="G290" i="6" s="1"/>
  <c r="I290" i="6" s="1"/>
  <c r="E285" i="6"/>
  <c r="G285" i="6" s="1"/>
  <c r="I285" i="6" s="1"/>
  <c r="E284" i="6"/>
  <c r="G284" i="6" s="1"/>
  <c r="I284" i="6" s="1"/>
  <c r="E165" i="6"/>
  <c r="E160" i="6"/>
  <c r="G160" i="6" s="1"/>
  <c r="I160" i="6" s="1"/>
  <c r="E162" i="6"/>
  <c r="G162" i="6" s="1"/>
  <c r="I162" i="6" s="1"/>
  <c r="E161" i="6"/>
  <c r="G161" i="6" s="1"/>
  <c r="I161" i="6" s="1"/>
  <c r="E73" i="6"/>
  <c r="G73" i="6" s="1"/>
  <c r="I73" i="6" s="1"/>
  <c r="E71" i="6"/>
  <c r="G71" i="6" s="1"/>
  <c r="I71" i="6" s="1"/>
  <c r="E69" i="6"/>
  <c r="G69" i="6" s="1"/>
  <c r="I69" i="6" s="1"/>
  <c r="E61" i="6"/>
  <c r="G61" i="6" s="1"/>
  <c r="I61" i="6" s="1"/>
  <c r="E59" i="6"/>
  <c r="G59" i="6" s="1"/>
  <c r="I59" i="6" s="1"/>
  <c r="I53" i="6" s="1"/>
  <c r="E8" i="6"/>
  <c r="E441" i="6"/>
  <c r="E458" i="6" s="1"/>
  <c r="G458" i="6" s="1"/>
  <c r="E436" i="6"/>
  <c r="E453" i="6" s="1"/>
  <c r="E418" i="6"/>
  <c r="E409" i="6"/>
  <c r="G409" i="6" s="1"/>
  <c r="I409" i="6" s="1"/>
  <c r="E406" i="6"/>
  <c r="G406" i="6" s="1"/>
  <c r="I406" i="6" s="1"/>
  <c r="E393" i="6"/>
  <c r="G393" i="6" s="1"/>
  <c r="I393" i="6" s="1"/>
  <c r="E379" i="6"/>
  <c r="E372" i="6"/>
  <c r="E361" i="6"/>
  <c r="G361" i="6" s="1"/>
  <c r="E357" i="6"/>
  <c r="G357" i="6" s="1"/>
  <c r="I357" i="6" s="1"/>
  <c r="E351" i="6"/>
  <c r="E330" i="6"/>
  <c r="G330" i="6" s="1"/>
  <c r="I330" i="6" s="1"/>
  <c r="E278" i="6"/>
  <c r="G278" i="6" s="1"/>
  <c r="E256" i="6"/>
  <c r="E253" i="6"/>
  <c r="E248" i="6"/>
  <c r="E242" i="6"/>
  <c r="E238" i="6"/>
  <c r="E232" i="6"/>
  <c r="E222" i="6"/>
  <c r="E216" i="6"/>
  <c r="E213" i="6"/>
  <c r="E206" i="6"/>
  <c r="E200" i="6"/>
  <c r="E196" i="6"/>
  <c r="E190" i="6"/>
  <c r="E185" i="6"/>
  <c r="E181" i="6"/>
  <c r="E178" i="6"/>
  <c r="E173" i="6"/>
  <c r="E168" i="6"/>
  <c r="E155" i="6"/>
  <c r="E102" i="6"/>
  <c r="E87" i="6"/>
  <c r="E45" i="6"/>
  <c r="E42" i="6"/>
  <c r="E34" i="6"/>
  <c r="E25" i="6"/>
  <c r="E13" i="6"/>
  <c r="E10" i="6"/>
  <c r="I431" i="6" l="1"/>
  <c r="I159" i="6"/>
  <c r="G431" i="6"/>
  <c r="G159" i="6"/>
  <c r="G53" i="6"/>
  <c r="E164" i="6"/>
  <c r="G165" i="6"/>
  <c r="I165" i="6" s="1"/>
  <c r="E283" i="6"/>
  <c r="G283" i="6" s="1"/>
  <c r="G293" i="6"/>
  <c r="I293" i="6" s="1"/>
  <c r="I283" i="6" s="1"/>
  <c r="E296" i="6"/>
  <c r="G320" i="6"/>
  <c r="I320" i="6" s="1"/>
  <c r="I296" i="6" s="1"/>
  <c r="E339" i="6"/>
  <c r="G339" i="6" s="1"/>
  <c r="I339" i="6" s="1"/>
  <c r="G340" i="6"/>
  <c r="I340" i="6" s="1"/>
  <c r="G452" i="6"/>
  <c r="G445" i="6"/>
  <c r="E342" i="6"/>
  <c r="G342" i="6" s="1"/>
  <c r="G343" i="6"/>
  <c r="I343" i="6" s="1"/>
  <c r="I342" i="6" s="1"/>
  <c r="E7" i="6"/>
  <c r="E5" i="6" s="1"/>
  <c r="G8" i="6"/>
  <c r="I8" i="6" s="1"/>
  <c r="I7" i="6" s="1"/>
  <c r="E347" i="6"/>
  <c r="G347" i="6" s="1"/>
  <c r="I347" i="6" s="1"/>
  <c r="G348" i="6"/>
  <c r="I348" i="6" s="1"/>
  <c r="E333" i="6"/>
  <c r="G333" i="6" s="1"/>
  <c r="E99" i="6"/>
  <c r="E184" i="6"/>
  <c r="E431" i="6"/>
  <c r="E447" i="6" s="1"/>
  <c r="E457" i="6" s="1"/>
  <c r="E159" i="6"/>
  <c r="E23" i="6"/>
  <c r="E96" i="6"/>
  <c r="E445" i="6" s="1"/>
  <c r="E53" i="6"/>
  <c r="I5" i="6" l="1"/>
  <c r="I84" i="6"/>
  <c r="G447" i="6"/>
  <c r="G457" i="6" s="1"/>
  <c r="G296" i="6"/>
  <c r="E84" i="6"/>
  <c r="E451" i="6" s="1"/>
  <c r="G7" i="6"/>
  <c r="G164" i="6"/>
  <c r="I164" i="6" s="1"/>
  <c r="I369" i="6" s="1"/>
  <c r="E369" i="6"/>
  <c r="E446" i="6" s="1"/>
  <c r="E452" i="6"/>
  <c r="E444" i="6" l="1"/>
  <c r="G369" i="6"/>
  <c r="G84" i="6"/>
  <c r="G5" i="6"/>
  <c r="E456" i="6"/>
  <c r="E459" i="6" s="1"/>
  <c r="E448" i="6"/>
  <c r="E454" i="6"/>
  <c r="G444" i="6" l="1"/>
  <c r="G451" i="6"/>
  <c r="G454" i="6" s="1"/>
  <c r="G456" i="6"/>
  <c r="G459" i="6" s="1"/>
  <c r="G446" i="6"/>
  <c r="E461" i="6"/>
  <c r="C242" i="6"/>
  <c r="G448" i="6" l="1"/>
  <c r="G461" i="6"/>
  <c r="C190" i="6"/>
  <c r="C418" i="6" l="1"/>
  <c r="C91" i="6"/>
  <c r="C7" i="6" l="1"/>
  <c r="C10" i="6"/>
  <c r="C13" i="6"/>
  <c r="C25" i="6"/>
  <c r="C34" i="6"/>
  <c r="C42" i="6"/>
  <c r="C45" i="6"/>
  <c r="C53" i="6"/>
  <c r="C87" i="6"/>
  <c r="C102" i="6"/>
  <c r="C155" i="6"/>
  <c r="C159" i="6"/>
  <c r="C164" i="6"/>
  <c r="C168" i="6"/>
  <c r="C173" i="6"/>
  <c r="C178" i="6"/>
  <c r="C181" i="6"/>
  <c r="C185" i="6"/>
  <c r="C196" i="6"/>
  <c r="C200" i="6"/>
  <c r="C206" i="6"/>
  <c r="C213" i="6"/>
  <c r="C216" i="6"/>
  <c r="C222" i="6"/>
  <c r="C232" i="6"/>
  <c r="C238" i="6"/>
  <c r="C248" i="6"/>
  <c r="C253" i="6"/>
  <c r="C256" i="6"/>
  <c r="C278" i="6"/>
  <c r="C283" i="6"/>
  <c r="C296" i="6"/>
  <c r="C330" i="6"/>
  <c r="C333" i="6"/>
  <c r="C339" i="6"/>
  <c r="C342" i="6"/>
  <c r="C347" i="6"/>
  <c r="C351" i="6"/>
  <c r="C357" i="6"/>
  <c r="C361" i="6"/>
  <c r="C372" i="6"/>
  <c r="C379" i="6"/>
  <c r="C393" i="6"/>
  <c r="C406" i="6"/>
  <c r="C409" i="6"/>
  <c r="C436" i="6"/>
  <c r="C453" i="6" s="1"/>
  <c r="C441" i="6"/>
  <c r="C458" i="6" s="1"/>
  <c r="C23" i="6" l="1"/>
  <c r="C184" i="6"/>
  <c r="C99" i="6"/>
  <c r="C84" i="6"/>
  <c r="C444" i="6" s="1"/>
  <c r="C96" i="6"/>
  <c r="C445" i="6" s="1"/>
  <c r="C5" i="6"/>
  <c r="C431" i="6"/>
  <c r="C447" i="6" s="1"/>
  <c r="C457" i="6" s="1"/>
  <c r="C452" i="6" l="1"/>
  <c r="C369" i="6"/>
  <c r="C456" i="6" s="1"/>
  <c r="C451" i="6"/>
  <c r="C459" i="6" l="1"/>
  <c r="C454" i="6"/>
  <c r="C446" i="6"/>
  <c r="C461" i="6" l="1"/>
  <c r="C448" i="6"/>
</calcChain>
</file>

<file path=xl/sharedStrings.xml><?xml version="1.0" encoding="utf-8"?>
<sst xmlns="http://schemas.openxmlformats.org/spreadsheetml/2006/main" count="743" uniqueCount="418">
  <si>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</si>
  <si>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</si>
  <si>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</si>
  <si>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</si>
  <si>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</si>
  <si>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</si>
  <si>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</si>
  <si>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</si>
  <si>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</si>
  <si>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</si>
  <si>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</si>
  <si>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</si>
  <si>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</si>
  <si>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</si>
  <si>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</si>
  <si>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</si>
  <si>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</si>
  <si>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</si>
  <si>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</si>
  <si>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</si>
  <si>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</si>
  <si>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</si>
  <si>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nebytových priestorov (nájomníci+BPN)</t>
  </si>
  <si>
    <t>Príjmy z prenájmu bytov -BPN</t>
  </si>
  <si>
    <t>Administratívne poplatky a platby</t>
  </si>
  <si>
    <t>Administratívne poplatky /správne poplatky/</t>
  </si>
  <si>
    <t>22xxxx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</si>
  <si>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</si>
  <si>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</si>
  <si>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</si>
  <si>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</si>
  <si>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</si>
  <si>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</si>
  <si>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</si>
  <si>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</si>
  <si>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</si>
  <si>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</si>
  <si>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</si>
  <si>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</si>
  <si>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</si>
  <si>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</si>
  <si>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</si>
  <si>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</si>
  <si>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</si>
  <si>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</si>
  <si>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</si>
  <si>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</si>
  <si>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</si>
  <si>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</si>
  <si>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</si>
  <si>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</si>
  <si>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</si>
  <si>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</si>
  <si>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</si>
  <si>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</si>
  <si>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</si>
  <si>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</si>
  <si>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Granty /Boni fructi/</t>
  </si>
  <si>
    <t>Príspevky obcí na spoločný úrad</t>
  </si>
  <si>
    <t>Bežné príjmy spolu:</t>
  </si>
  <si>
    <t>Príjem z predaja pozemkov</t>
  </si>
  <si>
    <t>23xxxx</t>
  </si>
  <si>
    <t>Príjem z predaja kapitálových aktív</t>
  </si>
  <si>
    <t>32xxxx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</si>
  <si>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</si>
  <si>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</si>
  <si>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</si>
  <si>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</si>
  <si>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</si>
  <si>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</si>
  <si>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</si>
  <si>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</si>
  <si>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</si>
  <si>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</si>
  <si>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</si>
  <si>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</si>
  <si>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</si>
  <si>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</si>
  <si>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</si>
  <si>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</si>
  <si>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</si>
  <si>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</si>
  <si>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</si>
  <si>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</si>
  <si>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</si>
  <si>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</si>
  <si>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</si>
  <si>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</si>
  <si>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</si>
  <si>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</si>
  <si>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</si>
  <si>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</si>
  <si>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</si>
  <si>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</si>
  <si>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</si>
  <si>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</si>
  <si>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</si>
  <si>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</si>
  <si>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</si>
  <si>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</si>
  <si>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</si>
  <si>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</si>
  <si>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</si>
  <si>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</si>
  <si>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</si>
  <si>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</si>
  <si>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</si>
  <si>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</si>
  <si>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</si>
  <si>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</si>
  <si>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</si>
  <si>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</si>
  <si>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</si>
  <si>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</si>
  <si>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</si>
  <si>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</si>
  <si>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</si>
  <si>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</si>
  <si>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</si>
  <si>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</si>
  <si>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</si>
  <si>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</si>
  <si>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</si>
  <si>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</si>
  <si>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</si>
  <si>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01 1 1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</si>
  <si>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</si>
  <si>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</si>
  <si>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</si>
  <si>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</si>
  <si>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</si>
  <si>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</si>
  <si>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</si>
  <si>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</si>
  <si>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</si>
  <si>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</si>
  <si>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</si>
  <si>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</si>
  <si>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</si>
  <si>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</si>
  <si>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</si>
  <si>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</si>
  <si>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</si>
  <si>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</si>
  <si>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</si>
  <si>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</si>
  <si>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</si>
  <si>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</si>
  <si>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</si>
  <si>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03 2 0</t>
  </si>
  <si>
    <t>Požiarna ochrana</t>
  </si>
  <si>
    <t>04 5 1</t>
  </si>
  <si>
    <t>Cestná doprava</t>
  </si>
  <si>
    <t>6xxxxxx</t>
  </si>
  <si>
    <t>ŠSÚ pre miestne komunikácie</t>
  </si>
  <si>
    <t>05 1 0</t>
  </si>
  <si>
    <t>Nakladanie s odpadmi</t>
  </si>
  <si>
    <t>Triedenie odpadu-nákup vriec</t>
  </si>
  <si>
    <t>Monitorovacia správa na skládku odpadu a Zberný dvor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</si>
  <si>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</si>
  <si>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</si>
  <si>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</si>
  <si>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</si>
  <si>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</si>
  <si>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</si>
  <si>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</si>
  <si>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</si>
  <si>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</si>
  <si>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</si>
  <si>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</si>
  <si>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</si>
  <si>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</si>
  <si>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</si>
  <si>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</si>
  <si>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</si>
  <si>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</si>
  <si>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</si>
  <si>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</si>
  <si>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</si>
  <si>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</si>
  <si>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</si>
  <si>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</si>
  <si>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</si>
  <si>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</si>
  <si>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</si>
  <si>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08.2.0.</t>
  </si>
  <si>
    <t>Kultúrne služby</t>
  </si>
  <si>
    <t>Údržba budovy DKN</t>
  </si>
  <si>
    <t>08.3.0.</t>
  </si>
  <si>
    <t>Vysielacie vydavateľské služby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</si>
  <si>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</si>
  <si>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</si>
  <si>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</si>
  <si>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</si>
  <si>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</si>
  <si>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Údržba Domu smútku (katafalk)</t>
  </si>
  <si>
    <t>Členské - Združenie Babia hora</t>
  </si>
  <si>
    <t>Členské ZMOS</t>
  </si>
  <si>
    <t>Členské ZMOS - e-government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</si>
  <si>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</si>
  <si>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</si>
  <si>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</si>
  <si>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</si>
  <si>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</si>
  <si>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09.1.1</t>
  </si>
  <si>
    <t>Školský úrad</t>
  </si>
  <si>
    <t>Mzdy,platy a ost. osobné vyrovnania</t>
  </si>
  <si>
    <t>09.1.1.</t>
  </si>
  <si>
    <t>Predškolská výchova - MŠ</t>
  </si>
  <si>
    <t>Nemocenské dávky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</si>
  <si>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</si>
  <si>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</si>
  <si>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</si>
  <si>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</si>
  <si>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</si>
  <si>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</si>
  <si>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Príspevok na plavecký výcvik(bez RK)</t>
  </si>
  <si>
    <t xml:space="preserve">Príspevok na údržbu ihriska </t>
  </si>
  <si>
    <t>Dotácia na BU (príjmy z prenájmu)bez RK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</si>
  <si>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</si>
  <si>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</si>
  <si>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</si>
  <si>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</si>
  <si>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</si>
  <si>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Príspevok na plavecký výcvik (bez RK)</t>
  </si>
  <si>
    <t>Príspevok na údržbu ihriska</t>
  </si>
  <si>
    <t>Monitorovacia správa -EU/RK/</t>
  </si>
  <si>
    <t>Cirkevná základná škola</t>
  </si>
  <si>
    <t>09.1.2.1.</t>
  </si>
  <si>
    <t>Základná umelecká škola</t>
  </si>
  <si>
    <t>09.5.0.1.</t>
  </si>
  <si>
    <t xml:space="preserve">Údržba budovy ZUŠ  I.Kolčáka </t>
  </si>
  <si>
    <t>ŠKD + Cirkevná ZŠ</t>
  </si>
  <si>
    <t>Centrum voľného času Maják (bez RK)</t>
  </si>
  <si>
    <t>09.5.0.2.</t>
  </si>
  <si>
    <t>Vedľajšie služby v školstve</t>
  </si>
  <si>
    <t>09 6 0</t>
  </si>
  <si>
    <t>Sociálne zabezpečenie</t>
  </si>
  <si>
    <t>10.</t>
  </si>
  <si>
    <t>Domov seniorov - EU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</si>
  <si>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</si>
  <si>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</si>
  <si>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</si>
  <si>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</si>
  <si>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</si>
  <si>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</si>
  <si>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</si>
  <si>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</si>
  <si>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</si>
  <si>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</si>
  <si>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</si>
  <si>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</si>
  <si>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</si>
  <si>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</si>
  <si>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</si>
  <si>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</si>
  <si>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</si>
  <si>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</si>
  <si>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04.5.1</t>
  </si>
  <si>
    <t>Doprava</t>
  </si>
  <si>
    <t>Náučný chodník 2,5x2100 so spevneným povrchom</t>
  </si>
  <si>
    <t>Vybudovanie street workout</t>
  </si>
  <si>
    <t>Technická vybavenosť kanal, vodovod,cesta</t>
  </si>
  <si>
    <t xml:space="preserve">Spojovacia chodba ZŠ Komenského s telocvičnou ZŠ </t>
  </si>
  <si>
    <t>Kapitálové výdavky spolu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</si>
  <si>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</si>
  <si>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</si>
  <si>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</si>
  <si>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</si>
  <si>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</si>
  <si>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</si>
  <si>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</si>
  <si>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</si>
  <si>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</si>
  <si>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</si>
  <si>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</si>
  <si>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</si>
  <si>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</si>
  <si>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</si>
  <si>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</si>
  <si>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</si>
  <si>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</si>
  <si>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</si>
  <si>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</si>
  <si>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</si>
  <si>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</si>
  <si>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Údržba budov - klimatizácia server,softvér</t>
  </si>
  <si>
    <t>Provízia</t>
  </si>
  <si>
    <t>Aktiváčne práce-dotácia</t>
  </si>
  <si>
    <t>Členské ZMOBO,Klaster Orava</t>
  </si>
  <si>
    <t>Sankcie za porušenie predpisov</t>
  </si>
  <si>
    <t>Rekonštrukcia soc.zariadení a zdravotechniky MSÚ</t>
  </si>
  <si>
    <t>Dotácia PREGOP</t>
  </si>
  <si>
    <t>Rekonštrukcia sociálnych zariadení, zdravotechniky a</t>
  </si>
  <si>
    <t xml:space="preserve"> rozvodov v budove  MŠ IX Bernolákova</t>
  </si>
  <si>
    <t>Rekonštrukcia ul.Bernolákova</t>
  </si>
  <si>
    <t>Údržba verejného priestranstva</t>
  </si>
  <si>
    <t>Ostatné kapitálové výdavky</t>
  </si>
  <si>
    <t>Dotácia  PREGOP</t>
  </si>
  <si>
    <t>Konkurzy, súťaže</t>
  </si>
  <si>
    <t>Rekonštrukcia ul. Mieru</t>
  </si>
  <si>
    <t>Projektová dokumentácia-TV IBV Zubrohlava</t>
  </si>
  <si>
    <t>Projektová dokumentácia na ľadovú plochu</t>
  </si>
  <si>
    <t>Projektová dokumentácia zdravotechniky MŠ Veterná</t>
  </si>
  <si>
    <t>Projektová dokumentácia zdravotechniky MŠ Bernolákova</t>
  </si>
  <si>
    <t>Doasfaltovanie parkovísk pri štátnej ceste 1/78</t>
  </si>
  <si>
    <t>Špeciálne služby</t>
  </si>
  <si>
    <t>Podpora a rozvoj separovaného zberu</t>
  </si>
  <si>
    <t>Vratky nevyčerpanej dotácieCSS</t>
  </si>
  <si>
    <t>Pozemkové úpravy  Vojenské</t>
  </si>
  <si>
    <t>Údržba školských budov, oprava sokla 240m2</t>
  </si>
  <si>
    <t>Obstaranie nehmotného majetku</t>
  </si>
  <si>
    <t>Vybudovanie chodníka pri Dome kultúry-70m</t>
  </si>
  <si>
    <t>Projektová dokumentácia úpravy Nábrežia oproti SAD</t>
  </si>
  <si>
    <t>Rekonštrukcia ul. Ľudovíta Štúra</t>
  </si>
  <si>
    <t xml:space="preserve"> rozvodov v budove  MŠ X Veterná</t>
  </si>
  <si>
    <t>Dotácia na rekonštrukciu Domu kultúry</t>
  </si>
  <si>
    <t>Vybudovanie autobusových zastávok pri štátnej ceste 1/78</t>
  </si>
  <si>
    <t>Údržba miestnej komunikácie / ul.Vojenské/</t>
  </si>
  <si>
    <t xml:space="preserve">  Bežné výdavky</t>
  </si>
  <si>
    <t>Nájom za dočasné parkovanie</t>
  </si>
  <si>
    <t>Nájom  nebytových priestorov ZŠ Komenského bez /RK/</t>
  </si>
  <si>
    <t>Nájom  nebytových  priestorov DKN</t>
  </si>
  <si>
    <t>Nájom  nebytových priestorov MŠ</t>
  </si>
  <si>
    <t>Dotácia pre matričný úrad</t>
  </si>
  <si>
    <t>Dotácia pre školské zariadenia - ZŠ</t>
  </si>
  <si>
    <t>Dotácia pre školský úrad</t>
  </si>
  <si>
    <t>Dotácia pre CVČ - od subjektov verejnej správy</t>
  </si>
  <si>
    <t>Dotácia pre CSS</t>
  </si>
  <si>
    <t>Dotácia TS - podpora a rozvoj separovaného zberu</t>
  </si>
  <si>
    <t>Dotácia TS - čistenie MK,verejných priestranstiev</t>
  </si>
  <si>
    <t>Dotácia TS - služby za uloženie a likvidáciu odpadu</t>
  </si>
  <si>
    <t>Dotácia pre TS pre dopravu</t>
  </si>
  <si>
    <t>Dotácia TS - rozvoj obcí</t>
  </si>
  <si>
    <t>Dotácia TS - údržba verejného osvetlenia</t>
  </si>
  <si>
    <t>Príspevok MŠK Námestovo</t>
  </si>
  <si>
    <t>PríspevokTJ Oravan</t>
  </si>
  <si>
    <t>Príspevok Klub Biela Orava</t>
  </si>
  <si>
    <t>Príspevok N-KST</t>
  </si>
  <si>
    <t>Dotácia na činnosť  DKN</t>
  </si>
  <si>
    <t>Dotácia TS - údržba miestneho rozhlasu</t>
  </si>
  <si>
    <t>Dotácia TS - maľovanie kaplnky, sanácia kaplnky</t>
  </si>
  <si>
    <t>Dotácia na sociálne znevýhodn. -SZP (bez RK)</t>
  </si>
  <si>
    <t>Dotácia učebné pomôcky(bez RK)</t>
  </si>
  <si>
    <t>Dotácia na  dopravné(bez RK)</t>
  </si>
  <si>
    <t>Dotácia na  vzdelávacie poukazy(bez RK)</t>
  </si>
  <si>
    <t>Príspevok  na  športovú triedu (bez RK)</t>
  </si>
  <si>
    <t>Dotácia -Súkromná ZUŠ Babuliaková s/RK/</t>
  </si>
  <si>
    <t>Dotácia-  Súkromná ZUŠ Fernezová /s RK/</t>
  </si>
  <si>
    <t>Dotácia - ZUŠ Ignáca Kolčáka (bez RK)</t>
  </si>
  <si>
    <t>Dotácia na  Školský klub pri Cirkevnej základnej škole /sRK/</t>
  </si>
  <si>
    <t>Dotácia -Školský klub</t>
  </si>
  <si>
    <t>Dotácia - Školský klub(bez RK)</t>
  </si>
  <si>
    <t>Dotácia -ZŠS pri ZŠ Komenského(bez RK)</t>
  </si>
  <si>
    <t>Dotácia -ZŠS pri ZŠ Brehy</t>
  </si>
  <si>
    <t>Dotácia -Centrum špeciálno -pedagogického poradenstva ICM Orava</t>
  </si>
  <si>
    <t>Dotácia- Centrum špeciálno -pedagogického poradenstva Fonema</t>
  </si>
  <si>
    <t>Príspevok -Nákup špeciálneho automobilu - smetiarské auto</t>
  </si>
  <si>
    <t>Príspevok - Príves na kontajnery</t>
  </si>
  <si>
    <t>Dotácie - kapitálové</t>
  </si>
  <si>
    <t>Dotácia na činnosť -Centrum sociálnych služieb</t>
  </si>
  <si>
    <t>Dotácia na činnosť zo ŠR - CSS</t>
  </si>
  <si>
    <t>Vrátenie nevyčerpanej dotácie zo ŠR -CSS a nocľaháreň</t>
  </si>
  <si>
    <t>Príspevok pre Rodinné centrum Drobček</t>
  </si>
  <si>
    <t>Príspevok pre SZ drobnochovateľov</t>
  </si>
  <si>
    <t>Dotácia na činnosť CVČ Maják</t>
  </si>
  <si>
    <t>Dotácia od subjektov verejnej správy</t>
  </si>
  <si>
    <t>Dotácia na  vzdelávacie poukazy</t>
  </si>
  <si>
    <t>Dotácia - Rekonštrukcia Domu kultúry</t>
  </si>
  <si>
    <t>Obstaranie špeciálnych učební ZŠ Komenského</t>
  </si>
  <si>
    <t>Obstaranie špeciálnych učební ZŠ Slnečná</t>
  </si>
  <si>
    <t>Príspevok pre SZTP Námestovo</t>
  </si>
  <si>
    <t xml:space="preserve">Dotácia -Evidencia obyvateľstva </t>
  </si>
  <si>
    <t>Kráľ Magurky</t>
  </si>
  <si>
    <t>Vyhlásenie športovec roka</t>
  </si>
  <si>
    <t>Rekonštrukcia sociálnych zariadení  MŠ X. Veterná</t>
  </si>
  <si>
    <t>64xxxxx</t>
  </si>
  <si>
    <t>Pplnenie rozpočtového hospodárenia</t>
  </si>
  <si>
    <t>24xxxx</t>
  </si>
  <si>
    <t>01 3 3</t>
  </si>
  <si>
    <t>Aktivity dôchodcov MO JD a  KJ Námestovo</t>
  </si>
  <si>
    <t>Príspevok  na plavecký výcvik /s RK/</t>
  </si>
  <si>
    <t>63xxxxx</t>
  </si>
  <si>
    <t>72xxxx</t>
  </si>
  <si>
    <t>Vybudovanie  ul. Lazová</t>
  </si>
  <si>
    <t>Rozpočet na rok  2017</t>
  </si>
  <si>
    <t xml:space="preserve">                               Rozpočet mesta Námestovo na rok  2017</t>
  </si>
  <si>
    <t>Schválený  MsZ  30.11.2016 uznesením č. 58/2016</t>
  </si>
  <si>
    <t>Dotácia -  Detské centrum Rozprávkovo</t>
  </si>
  <si>
    <t>Dotácia -  Detské centrum Žabka</t>
  </si>
  <si>
    <t>Dotácia na lyžiarský kurz</t>
  </si>
  <si>
    <t>Roč.1</t>
  </si>
  <si>
    <t>Dobudovanie Skate park</t>
  </si>
  <si>
    <t>Príspevok na lyžiarský výcvik (bez RK)</t>
  </si>
  <si>
    <t>08.2.0</t>
  </si>
  <si>
    <t>06.4.0</t>
  </si>
  <si>
    <t>Rekonštrukcia AB MSÚ - chodby</t>
  </si>
  <si>
    <t>Vybudovanie VO na ul. Kvetná, Ľudovíta Štúra</t>
  </si>
  <si>
    <t xml:space="preserve">Dotácia na obstaranie špeciálnych učební ZŠ </t>
  </si>
  <si>
    <t>Dotácia na  výzvu v ZŠ úspešnejší bez /RK/</t>
  </si>
  <si>
    <t>Dotácia na  výzvu v Základnej škole úspešnejší bez /RK/</t>
  </si>
  <si>
    <t>Spolufinancovanie projektu výzvy v ZŠ úspešnejsší bez /RK/</t>
  </si>
  <si>
    <t xml:space="preserve">                                          Ing. Ján Kadera</t>
  </si>
  <si>
    <t xml:space="preserve">                                            primátor mesta</t>
  </si>
  <si>
    <r>
      <t>Kapitálové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príjmy</t>
    </r>
  </si>
  <si>
    <t>Dotácia na činnosť  vo výške nájomného nebytových priestorov</t>
  </si>
  <si>
    <t>RO č.2</t>
  </si>
  <si>
    <t>Projekt. dok. na cestu k vodojemu Brehy, kanál,voda</t>
  </si>
  <si>
    <t>Dotácia na školu v prírode</t>
  </si>
  <si>
    <t>Oprava a údržba chodieb</t>
  </si>
  <si>
    <t>Vybudovanie požiarnej bezpečnosti</t>
  </si>
  <si>
    <t>Vybudovanie záhradného altánu s prístupovým chodníkom</t>
  </si>
  <si>
    <t>RO č.3</t>
  </si>
  <si>
    <t>31xxxx</t>
  </si>
  <si>
    <t>Dotácia pre DHZ</t>
  </si>
  <si>
    <t>Dotácia na projekt "Predchádzanie vzniku odpadu kompostovaním"</t>
  </si>
  <si>
    <t>Nákup DHIM</t>
  </si>
  <si>
    <t>Rekonštrukcia priestorov CVČ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</si>
</sst>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3" fillId="6" borderId="0" xfId="0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" fontId="5" fillId="9" borderId="4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/>
    <xf numFmtId="0" fontId="6" fillId="7" borderId="4" xfId="0" applyFont="1" applyFill="1" applyBorder="1"/>
    <xf numFmtId="49" fontId="4" fillId="2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0" fontId="6" fillId="9" borderId="4" xfId="0" applyFont="1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9" borderId="1" xfId="0" applyFont="1" applyFill="1" applyBorder="1"/>
    <xf numFmtId="0" fontId="3" fillId="9" borderId="4" xfId="0" applyFont="1" applyFill="1" applyBorder="1"/>
    <xf numFmtId="1" fontId="3" fillId="9" borderId="1" xfId="0" applyNumberFormat="1" applyFont="1" applyFill="1" applyBorder="1"/>
    <xf numFmtId="1" fontId="3" fillId="9" borderId="4" xfId="0" applyNumberFormat="1" applyFont="1" applyFill="1" applyBorder="1"/>
    <xf numFmtId="1" fontId="2" fillId="9" borderId="1" xfId="0" applyNumberFormat="1" applyFont="1" applyFill="1" applyBorder="1"/>
    <xf numFmtId="1" fontId="2" fillId="9" borderId="4" xfId="0" applyNumberFormat="1" applyFont="1" applyFill="1" applyBorder="1"/>
    <xf numFmtId="49" fontId="4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2" fillId="9" borderId="1" xfId="0" applyFont="1" applyFill="1" applyBorder="1"/>
    <xf numFmtId="0" fontId="2" fillId="9" borderId="4" xfId="0" applyFont="1" applyFill="1" applyBorder="1"/>
    <xf numFmtId="49" fontId="2" fillId="2" borderId="1" xfId="0" applyNumberFormat="1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1" fontId="4" fillId="9" borderId="1" xfId="0" applyNumberFormat="1" applyFont="1" applyFill="1" applyBorder="1"/>
    <xf numFmtId="1" fontId="4" fillId="9" borderId="4" xfId="0" applyNumberFormat="1" applyFont="1" applyFill="1" applyBorder="1"/>
    <xf numFmtId="0" fontId="2" fillId="6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wrapText="1"/>
    </xf>
    <xf numFmtId="1" fontId="2" fillId="9" borderId="4" xfId="0" applyNumberFormat="1" applyFont="1" applyFill="1" applyBorder="1" applyAlignment="1">
      <alignment wrapText="1"/>
    </xf>
    <xf numFmtId="1" fontId="6" fillId="7" borderId="1" xfId="0" applyNumberFormat="1" applyFont="1" applyFill="1" applyBorder="1"/>
    <xf numFmtId="1" fontId="6" fillId="7" borderId="4" xfId="0" applyNumberFormat="1" applyFont="1" applyFill="1" applyBorder="1"/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49" fontId="4" fillId="8" borderId="1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1" fontId="6" fillId="9" borderId="1" xfId="0" applyNumberFormat="1" applyFont="1" applyFill="1" applyBorder="1"/>
    <xf numFmtId="1" fontId="6" fillId="9" borderId="4" xfId="0" applyNumberFormat="1" applyFont="1" applyFill="1" applyBorder="1"/>
    <xf numFmtId="0" fontId="3" fillId="6" borderId="1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3" fillId="0" borderId="1" xfId="0" applyFont="1" applyBorder="1"/>
    <xf numFmtId="1" fontId="2" fillId="0" borderId="0" xfId="0" applyNumberFormat="1" applyFont="1"/>
    <xf numFmtId="0" fontId="2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right"/>
    </xf>
    <xf numFmtId="0" fontId="4" fillId="9" borderId="1" xfId="0" applyFont="1" applyFill="1" applyBorder="1"/>
    <xf numFmtId="0" fontId="4" fillId="9" borderId="4" xfId="0" applyFont="1" applyFill="1" applyBorder="1"/>
    <xf numFmtId="0" fontId="7" fillId="0" borderId="0" xfId="0" applyFont="1"/>
    <xf numFmtId="0" fontId="3" fillId="6" borderId="1" xfId="0" applyFont="1" applyFill="1" applyBorder="1"/>
    <xf numFmtId="49" fontId="4" fillId="2" borderId="1" xfId="0" applyNumberFormat="1" applyFont="1" applyFill="1" applyBorder="1" applyAlignment="1" applyProtection="1">
      <alignment horizontal="right"/>
      <protection locked="0"/>
    </xf>
    <xf numFmtId="1" fontId="8" fillId="9" borderId="1" xfId="0" applyNumberFormat="1" applyFont="1" applyFill="1" applyBorder="1"/>
    <xf numFmtId="1" fontId="8" fillId="9" borderId="4" xfId="0" applyNumberFormat="1" applyFont="1" applyFill="1" applyBorder="1"/>
    <xf numFmtId="0" fontId="2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9" borderId="2" xfId="0" applyFont="1" applyFill="1" applyBorder="1"/>
    <xf numFmtId="0" fontId="3" fillId="9" borderId="6" xfId="0" applyFont="1" applyFill="1" applyBorder="1"/>
    <xf numFmtId="49" fontId="4" fillId="2" borderId="3" xfId="0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1" fontId="6" fillId="9" borderId="3" xfId="0" applyNumberFormat="1" applyFont="1" applyFill="1" applyBorder="1"/>
    <xf numFmtId="1" fontId="6" fillId="9" borderId="7" xfId="0" applyNumberFormat="1" applyFont="1" applyFill="1" applyBorder="1"/>
    <xf numFmtId="0" fontId="4" fillId="6" borderId="3" xfId="0" applyFont="1" applyFill="1" applyBorder="1" applyAlignment="1">
      <alignment wrapText="1"/>
    </xf>
    <xf numFmtId="1" fontId="6" fillId="6" borderId="3" xfId="0" applyNumberFormat="1" applyFont="1" applyFill="1" applyBorder="1"/>
    <xf numFmtId="1" fontId="6" fillId="6" borderId="7" xfId="0" applyNumberFormat="1" applyFont="1" applyFill="1" applyBorder="1"/>
    <xf numFmtId="0" fontId="4" fillId="0" borderId="1" xfId="0" applyFont="1" applyFill="1" applyBorder="1" applyAlignment="1">
      <alignment wrapText="1"/>
    </xf>
    <xf numFmtId="0" fontId="2" fillId="6" borderId="0" xfId="0" applyFont="1" applyFill="1"/>
    <xf numFmtId="0" fontId="4" fillId="6" borderId="1" xfId="0" applyFont="1" applyFill="1" applyBorder="1" applyAlignment="1">
      <alignment wrapText="1"/>
    </xf>
    <xf numFmtId="49" fontId="2" fillId="6" borderId="1" xfId="0" applyNumberFormat="1" applyFont="1" applyFill="1" applyBorder="1" applyAlignment="1">
      <alignment horizontal="right"/>
    </xf>
    <xf numFmtId="0" fontId="4" fillId="6" borderId="1" xfId="0" applyFont="1" applyFill="1" applyBorder="1"/>
    <xf numFmtId="0" fontId="3" fillId="2" borderId="1" xfId="0" applyFont="1" applyFill="1" applyBorder="1"/>
    <xf numFmtId="0" fontId="4" fillId="8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/>
    </xf>
    <xf numFmtId="49" fontId="4" fillId="6" borderId="1" xfId="0" applyNumberFormat="1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6" borderId="4" xfId="0" applyFont="1" applyFill="1" applyBorder="1"/>
    <xf numFmtId="0" fontId="11" fillId="6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4" fontId="13" fillId="6" borderId="4" xfId="0" applyNumberFormat="1" applyFont="1" applyFill="1" applyBorder="1"/>
    <xf numFmtId="0" fontId="14" fillId="6" borderId="1" xfId="0" applyFont="1" applyFill="1" applyBorder="1"/>
    <xf numFmtId="1" fontId="2" fillId="0" borderId="1" xfId="0" applyNumberFormat="1" applyFont="1" applyBorder="1"/>
    <xf numFmtId="1" fontId="6" fillId="6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" fontId="3" fillId="9" borderId="4" xfId="0" applyNumberFormat="1" applyFont="1" applyFill="1" applyBorder="1" applyAlignment="1">
      <alignment wrapText="1"/>
    </xf>
    <xf numFmtId="1" fontId="6" fillId="6" borderId="4" xfId="0" applyNumberFormat="1" applyFont="1" applyFill="1" applyBorder="1"/>
    <xf numFmtId="0" fontId="4" fillId="9" borderId="4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14" fontId="11" fillId="6" borderId="7" xfId="0" applyNumberFormat="1" applyFont="1" applyFill="1" applyBorder="1"/>
    <xf numFmtId="0" fontId="6" fillId="6" borderId="0" xfId="0" applyFont="1" applyFill="1" applyBorder="1"/>
    <xf numFmtId="1" fontId="6" fillId="6" borderId="0" xfId="0" applyNumberFormat="1" applyFont="1" applyFill="1" applyBorder="1"/>
    <xf numFmtId="0" fontId="6" fillId="6" borderId="4" xfId="0" applyFont="1" applyFill="1" applyBorder="1"/>
    <xf numFmtId="16" fontId="2" fillId="0" borderId="1" xfId="0" applyNumberFormat="1" applyFont="1" applyBorder="1"/>
    <xf numFmtId="14" fontId="11" fillId="6" borderId="0" xfId="0" applyNumberFormat="1" applyFont="1" applyFill="1" applyBorder="1"/>
    <xf numFmtId="0" fontId="11" fillId="6" borderId="0" xfId="0" applyFont="1" applyFill="1" applyBorder="1"/>
    <xf numFmtId="0" fontId="2" fillId="6" borderId="0" xfId="0" applyFont="1" applyFill="1" applyBorder="1"/>
    <xf numFmtId="0" fontId="11" fillId="6" borderId="1" xfId="0" applyFont="1" applyFill="1" applyBorder="1"/>
  </cellXfs>
  <cellStyles count="2">
    <cellStyle name="Normálne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</xdr:rowOff>
    </xdr:from>
    <xdr:to>
      <xdr:col>1</xdr:col>
      <xdr:colOff>297657</xdr:colOff>
      <xdr:row>2</xdr:row>
      <xdr:rowOff>125016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1"/>
          <a:ext cx="602456" cy="44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3"/>
  <sheetViews>
    <sheetView tabSelected="1" zoomScaleNormal="100" workbookViewId="0">
      <selection activeCell="P456" sqref="P456"/>
    </sheetView>
  </sheetViews>
  <sheetFormatPr defaultColWidth="16.5703125" defaultRowHeight="12.95" customHeight="1" x14ac:dyDescent="0.25"/>
  <cols>
    <col min="1" max="1" width="8.5703125" style="1" customWidth="1"/>
    <col min="2" max="2" width="45.42578125" style="1" customWidth="1"/>
    <col min="3" max="3" width="11.28515625" style="64" customWidth="1"/>
    <col min="4" max="4" width="7.7109375" style="1" customWidth="1"/>
    <col min="5" max="5" width="10.5703125" style="64" customWidth="1"/>
    <col min="6" max="6" width="8.140625" style="1" customWidth="1"/>
    <col min="7" max="7" width="11.140625" style="1" customWidth="1"/>
    <col min="8" max="215" width="9.140625" style="1" customWidth="1"/>
    <col min="216" max="216" width="9.28515625" style="1" customWidth="1"/>
    <col min="217" max="217" width="52.28515625" style="1" customWidth="1"/>
    <col min="218" max="218" width="0" style="1" hidden="1" customWidth="1"/>
    <col min="219" max="219" width="12.5703125" style="1" customWidth="1"/>
    <col min="220" max="220" width="0" style="1" hidden="1" customWidth="1"/>
    <col min="221" max="221" width="9.5703125" style="1" customWidth="1"/>
    <col min="222" max="222" width="11.7109375" style="1" customWidth="1"/>
    <col min="223" max="223" width="10.42578125" style="1" customWidth="1"/>
    <col min="224" max="224" width="0" style="1" hidden="1" customWidth="1"/>
    <col min="225" max="225" width="11.140625" style="1" customWidth="1"/>
    <col min="226" max="16384" width="16.5703125" style="1"/>
  </cols>
  <sheetData>
    <row r="1" spans="1:9" ht="12.95" customHeight="1" x14ac:dyDescent="0.25">
      <c r="C1" s="2"/>
      <c r="E1" s="2"/>
    </row>
    <row r="2" spans="1:9" ht="12.95" customHeight="1" x14ac:dyDescent="0.25">
      <c r="C2" s="2"/>
      <c r="E2" s="2"/>
    </row>
    <row r="3" spans="1:9" ht="12.95" customHeight="1" x14ac:dyDescent="0.25">
      <c r="B3" s="3" t="s">
        <v>386</v>
      </c>
      <c r="C3" s="2"/>
      <c r="E3" s="2"/>
    </row>
    <row r="4" spans="1:9" ht="30" customHeight="1" x14ac:dyDescent="0.25">
      <c r="A4" s="4" t="s">
        <v>0</v>
      </c>
      <c r="B4" s="5"/>
      <c r="C4" s="6" t="s">
        <v>385</v>
      </c>
      <c r="D4" s="7" t="s">
        <v>391</v>
      </c>
      <c r="E4" s="8" t="s">
        <v>385</v>
      </c>
      <c r="F4" s="7" t="s">
        <v>406</v>
      </c>
      <c r="G4" s="8" t="s">
        <v>385</v>
      </c>
      <c r="H4" s="7" t="s">
        <v>412</v>
      </c>
      <c r="I4" s="8" t="s">
        <v>385</v>
      </c>
    </row>
    <row r="5" spans="1:9" ht="12.95" customHeight="1" x14ac:dyDescent="0.25">
      <c r="A5" s="9">
        <v>100</v>
      </c>
      <c r="B5" s="10" t="s">
        <v>1</v>
      </c>
      <c r="C5" s="11">
        <f t="shared" ref="C5:E5" si="0">C7+C10+C13</f>
        <v>4834367</v>
      </c>
      <c r="D5" s="7"/>
      <c r="E5" s="12">
        <f t="shared" si="0"/>
        <v>4955505</v>
      </c>
      <c r="F5" s="7"/>
      <c r="G5" s="12">
        <f t="shared" ref="G5" si="1">G7+G10+G13</f>
        <v>4955505</v>
      </c>
      <c r="H5" s="7"/>
      <c r="I5" s="12">
        <f t="shared" ref="I5" si="2">I7+I10+I13</f>
        <v>4955505</v>
      </c>
    </row>
    <row r="6" spans="1:9" ht="12.95" customHeight="1" x14ac:dyDescent="0.25">
      <c r="A6" s="13"/>
      <c r="B6" s="5"/>
      <c r="C6" s="14"/>
      <c r="D6" s="7"/>
      <c r="E6" s="15"/>
      <c r="F6" s="7"/>
      <c r="G6" s="15"/>
      <c r="H6" s="7"/>
      <c r="I6" s="15"/>
    </row>
    <row r="7" spans="1:9" ht="12.95" customHeight="1" x14ac:dyDescent="0.25">
      <c r="A7" s="16">
        <v>110</v>
      </c>
      <c r="B7" s="17" t="s">
        <v>2</v>
      </c>
      <c r="C7" s="14">
        <f>C8</f>
        <v>4092667</v>
      </c>
      <c r="D7" s="7"/>
      <c r="E7" s="15">
        <f>E8</f>
        <v>4213805</v>
      </c>
      <c r="F7" s="7"/>
      <c r="G7" s="15">
        <f>G8</f>
        <v>4213805</v>
      </c>
      <c r="H7" s="7"/>
      <c r="I7" s="15">
        <f>I8</f>
        <v>4213805</v>
      </c>
    </row>
    <row r="8" spans="1:9" ht="12.95" customHeight="1" x14ac:dyDescent="0.25">
      <c r="A8" s="18" t="s">
        <v>3</v>
      </c>
      <c r="B8" s="19" t="s">
        <v>4</v>
      </c>
      <c r="C8" s="20">
        <v>4092667</v>
      </c>
      <c r="D8" s="7">
        <v>121138</v>
      </c>
      <c r="E8" s="21">
        <f>D8+C8</f>
        <v>4213805</v>
      </c>
      <c r="F8" s="7"/>
      <c r="G8" s="21">
        <f>F8+E8</f>
        <v>4213805</v>
      </c>
      <c r="H8" s="7"/>
      <c r="I8" s="21">
        <f>H8+G8</f>
        <v>4213805</v>
      </c>
    </row>
    <row r="9" spans="1:9" ht="11.1" customHeight="1" x14ac:dyDescent="0.25">
      <c r="A9" s="18"/>
      <c r="B9" s="19"/>
      <c r="C9" s="20"/>
      <c r="D9" s="7"/>
      <c r="E9" s="21"/>
      <c r="F9" s="7"/>
      <c r="G9" s="21"/>
      <c r="H9" s="7"/>
      <c r="I9" s="21"/>
    </row>
    <row r="10" spans="1:9" ht="12.95" customHeight="1" x14ac:dyDescent="0.25">
      <c r="A10" s="16">
        <v>120</v>
      </c>
      <c r="B10" s="17" t="s">
        <v>5</v>
      </c>
      <c r="C10" s="14">
        <f t="shared" ref="C10:G10" si="3">SUM(C11)</f>
        <v>480000</v>
      </c>
      <c r="D10" s="7"/>
      <c r="E10" s="15">
        <f t="shared" si="3"/>
        <v>480000</v>
      </c>
      <c r="F10" s="7"/>
      <c r="G10" s="15">
        <f t="shared" si="3"/>
        <v>480000</v>
      </c>
      <c r="H10" s="7"/>
      <c r="I10" s="15">
        <f t="shared" ref="I10" si="4">SUM(I11)</f>
        <v>480000</v>
      </c>
    </row>
    <row r="11" spans="1:9" ht="12.95" customHeight="1" x14ac:dyDescent="0.25">
      <c r="A11" s="18" t="s">
        <v>6</v>
      </c>
      <c r="B11" s="19" t="s">
        <v>7</v>
      </c>
      <c r="C11" s="20">
        <v>480000</v>
      </c>
      <c r="D11" s="7"/>
      <c r="E11" s="21">
        <v>480000</v>
      </c>
      <c r="F11" s="7"/>
      <c r="G11" s="21">
        <v>480000</v>
      </c>
      <c r="H11" s="7"/>
      <c r="I11" s="21">
        <v>480000</v>
      </c>
    </row>
    <row r="12" spans="1:9" ht="12" customHeight="1" x14ac:dyDescent="0.25">
      <c r="A12" s="19"/>
      <c r="B12" s="19"/>
      <c r="C12" s="20"/>
      <c r="D12" s="7"/>
      <c r="E12" s="21"/>
      <c r="F12" s="7"/>
      <c r="G12" s="21"/>
      <c r="H12" s="7"/>
      <c r="I12" s="21"/>
    </row>
    <row r="13" spans="1:9" ht="12.95" customHeight="1" x14ac:dyDescent="0.25">
      <c r="A13" s="16">
        <v>133</v>
      </c>
      <c r="B13" s="17" t="s">
        <v>8</v>
      </c>
      <c r="C13" s="14">
        <f t="shared" ref="C13:E13" si="5">SUM(C14:C21)</f>
        <v>261700</v>
      </c>
      <c r="D13" s="7"/>
      <c r="E13" s="15">
        <f t="shared" si="5"/>
        <v>261700</v>
      </c>
      <c r="F13" s="7"/>
      <c r="G13" s="15">
        <f t="shared" ref="G13" si="6">SUM(G14:G21)</f>
        <v>261700</v>
      </c>
      <c r="H13" s="7"/>
      <c r="I13" s="15">
        <f t="shared" ref="I13" si="7">SUM(I14:I21)</f>
        <v>261700</v>
      </c>
    </row>
    <row r="14" spans="1:9" ht="12.95" customHeight="1" x14ac:dyDescent="0.25">
      <c r="A14" s="18" t="s">
        <v>9</v>
      </c>
      <c r="B14" s="19" t="s">
        <v>10</v>
      </c>
      <c r="C14" s="22">
        <v>5200</v>
      </c>
      <c r="D14" s="7"/>
      <c r="E14" s="23">
        <v>5200</v>
      </c>
      <c r="F14" s="7"/>
      <c r="G14" s="23">
        <v>5200</v>
      </c>
      <c r="H14" s="7"/>
      <c r="I14" s="23">
        <v>5200</v>
      </c>
    </row>
    <row r="15" spans="1:9" ht="12.95" customHeight="1" x14ac:dyDescent="0.25">
      <c r="A15" s="18" t="s">
        <v>9</v>
      </c>
      <c r="B15" s="19" t="s">
        <v>11</v>
      </c>
      <c r="C15" s="22">
        <v>50</v>
      </c>
      <c r="D15" s="7"/>
      <c r="E15" s="23">
        <v>50</v>
      </c>
      <c r="F15" s="7"/>
      <c r="G15" s="23">
        <v>50</v>
      </c>
      <c r="H15" s="7"/>
      <c r="I15" s="23">
        <v>50</v>
      </c>
    </row>
    <row r="16" spans="1:9" ht="12.95" customHeight="1" x14ac:dyDescent="0.25">
      <c r="A16" s="18" t="s">
        <v>9</v>
      </c>
      <c r="B16" s="19" t="s">
        <v>12</v>
      </c>
      <c r="C16" s="22">
        <v>350</v>
      </c>
      <c r="D16" s="7"/>
      <c r="E16" s="23">
        <v>350</v>
      </c>
      <c r="F16" s="7"/>
      <c r="G16" s="23">
        <v>350</v>
      </c>
      <c r="H16" s="7"/>
      <c r="I16" s="23">
        <v>350</v>
      </c>
    </row>
    <row r="17" spans="1:9" ht="12.95" customHeight="1" x14ac:dyDescent="0.25">
      <c r="A17" s="18" t="s">
        <v>9</v>
      </c>
      <c r="B17" s="19" t="s">
        <v>13</v>
      </c>
      <c r="C17" s="22">
        <v>1600</v>
      </c>
      <c r="D17" s="7"/>
      <c r="E17" s="23">
        <v>1600</v>
      </c>
      <c r="F17" s="7"/>
      <c r="G17" s="23">
        <v>1600</v>
      </c>
      <c r="H17" s="7"/>
      <c r="I17" s="23">
        <v>1600</v>
      </c>
    </row>
    <row r="18" spans="1:9" ht="12.95" customHeight="1" x14ac:dyDescent="0.25">
      <c r="A18" s="18" t="s">
        <v>9</v>
      </c>
      <c r="B18" s="19" t="s">
        <v>14</v>
      </c>
      <c r="C18" s="22">
        <v>4500</v>
      </c>
      <c r="D18" s="7"/>
      <c r="E18" s="23">
        <v>4500</v>
      </c>
      <c r="F18" s="7"/>
      <c r="G18" s="23">
        <v>4500</v>
      </c>
      <c r="H18" s="7"/>
      <c r="I18" s="23">
        <v>4500</v>
      </c>
    </row>
    <row r="19" spans="1:9" ht="12.95" customHeight="1" x14ac:dyDescent="0.25">
      <c r="A19" s="18" t="s">
        <v>9</v>
      </c>
      <c r="B19" s="19" t="s">
        <v>15</v>
      </c>
      <c r="C19" s="22">
        <v>10000</v>
      </c>
      <c r="D19" s="7"/>
      <c r="E19" s="23">
        <v>10000</v>
      </c>
      <c r="F19" s="7"/>
      <c r="G19" s="23">
        <v>10000</v>
      </c>
      <c r="H19" s="7"/>
      <c r="I19" s="23">
        <v>10000</v>
      </c>
    </row>
    <row r="20" spans="1:9" ht="12.95" customHeight="1" x14ac:dyDescent="0.25">
      <c r="A20" s="18" t="s">
        <v>9</v>
      </c>
      <c r="B20" s="19" t="s">
        <v>16</v>
      </c>
      <c r="C20" s="22">
        <v>60000</v>
      </c>
      <c r="D20" s="7"/>
      <c r="E20" s="23">
        <v>60000</v>
      </c>
      <c r="F20" s="7"/>
      <c r="G20" s="23">
        <v>60000</v>
      </c>
      <c r="H20" s="7"/>
      <c r="I20" s="23">
        <v>60000</v>
      </c>
    </row>
    <row r="21" spans="1:9" ht="12.95" customHeight="1" x14ac:dyDescent="0.25">
      <c r="A21" s="18" t="s">
        <v>9</v>
      </c>
      <c r="B21" s="19" t="s">
        <v>17</v>
      </c>
      <c r="C21" s="22">
        <v>180000</v>
      </c>
      <c r="D21" s="7"/>
      <c r="E21" s="23">
        <v>180000</v>
      </c>
      <c r="F21" s="7"/>
      <c r="G21" s="23">
        <v>180000</v>
      </c>
      <c r="H21" s="7"/>
      <c r="I21" s="23">
        <v>180000</v>
      </c>
    </row>
    <row r="22" spans="1:9" ht="12.95" customHeight="1" x14ac:dyDescent="0.25">
      <c r="A22" s="16"/>
      <c r="B22" s="17"/>
      <c r="C22" s="24"/>
      <c r="D22" s="7"/>
      <c r="E22" s="25"/>
      <c r="F22" s="7"/>
      <c r="G22" s="25"/>
      <c r="H22" s="7"/>
      <c r="I22" s="25"/>
    </row>
    <row r="23" spans="1:9" ht="12.95" customHeight="1" x14ac:dyDescent="0.25">
      <c r="A23" s="26">
        <v>200</v>
      </c>
      <c r="B23" s="27" t="s">
        <v>18</v>
      </c>
      <c r="C23" s="27">
        <f t="shared" ref="C23:E23" si="8">C25+C34+C42+C45</f>
        <v>380500</v>
      </c>
      <c r="D23" s="7"/>
      <c r="E23" s="28">
        <f t="shared" si="8"/>
        <v>380500</v>
      </c>
      <c r="F23" s="7"/>
      <c r="G23" s="28">
        <f t="shared" ref="G23" si="9">G25+G34+G42+G45</f>
        <v>380500</v>
      </c>
      <c r="H23" s="7"/>
      <c r="I23" s="28">
        <f t="shared" ref="I23" si="10">I25+I34+I42+I45</f>
        <v>380500</v>
      </c>
    </row>
    <row r="24" spans="1:9" ht="12.95" customHeight="1" x14ac:dyDescent="0.25">
      <c r="A24" s="18"/>
      <c r="B24" s="19"/>
      <c r="C24" s="24"/>
      <c r="D24" s="7"/>
      <c r="E24" s="25"/>
      <c r="F24" s="7"/>
      <c r="G24" s="25"/>
      <c r="H24" s="7"/>
      <c r="I24" s="25"/>
    </row>
    <row r="25" spans="1:9" ht="12.95" customHeight="1" x14ac:dyDescent="0.25">
      <c r="A25" s="16">
        <v>210</v>
      </c>
      <c r="B25" s="17" t="s">
        <v>19</v>
      </c>
      <c r="C25" s="14">
        <f t="shared" ref="C25:E25" si="11">SUM(C26:C32)</f>
        <v>157100</v>
      </c>
      <c r="D25" s="7"/>
      <c r="E25" s="15">
        <f t="shared" si="11"/>
        <v>157100</v>
      </c>
      <c r="F25" s="7"/>
      <c r="G25" s="15">
        <f t="shared" ref="G25" si="12">SUM(G26:G32)</f>
        <v>157100</v>
      </c>
      <c r="H25" s="7"/>
      <c r="I25" s="15">
        <f t="shared" ref="I25" si="13">SUM(I26:I32)</f>
        <v>157100</v>
      </c>
    </row>
    <row r="26" spans="1:9" ht="12.95" customHeight="1" x14ac:dyDescent="0.25">
      <c r="A26" s="18" t="s">
        <v>20</v>
      </c>
      <c r="B26" s="19" t="s">
        <v>21</v>
      </c>
      <c r="C26" s="20">
        <v>5000</v>
      </c>
      <c r="D26" s="7"/>
      <c r="E26" s="21">
        <v>5000</v>
      </c>
      <c r="F26" s="7"/>
      <c r="G26" s="21">
        <v>5000</v>
      </c>
      <c r="H26" s="7"/>
      <c r="I26" s="21">
        <v>5000</v>
      </c>
    </row>
    <row r="27" spans="1:9" ht="12.95" customHeight="1" x14ac:dyDescent="0.25">
      <c r="A27" s="18" t="s">
        <v>20</v>
      </c>
      <c r="B27" s="19" t="s">
        <v>320</v>
      </c>
      <c r="C27" s="20">
        <v>36000</v>
      </c>
      <c r="D27" s="7"/>
      <c r="E27" s="21">
        <v>36000</v>
      </c>
      <c r="F27" s="7"/>
      <c r="G27" s="21">
        <v>36000</v>
      </c>
      <c r="H27" s="7"/>
      <c r="I27" s="21">
        <v>36000</v>
      </c>
    </row>
    <row r="28" spans="1:9" ht="12.95" customHeight="1" x14ac:dyDescent="0.25">
      <c r="A28" s="18" t="s">
        <v>20</v>
      </c>
      <c r="B28" s="19" t="s">
        <v>22</v>
      </c>
      <c r="C28" s="20">
        <v>30000</v>
      </c>
      <c r="D28" s="7"/>
      <c r="E28" s="21">
        <v>30000</v>
      </c>
      <c r="F28" s="7"/>
      <c r="G28" s="21">
        <v>30000</v>
      </c>
      <c r="H28" s="7"/>
      <c r="I28" s="21">
        <v>30000</v>
      </c>
    </row>
    <row r="29" spans="1:9" ht="12.95" customHeight="1" x14ac:dyDescent="0.25">
      <c r="A29" s="18" t="s">
        <v>20</v>
      </c>
      <c r="B29" s="19" t="s">
        <v>23</v>
      </c>
      <c r="C29" s="20">
        <v>38000</v>
      </c>
      <c r="D29" s="7"/>
      <c r="E29" s="21">
        <v>38000</v>
      </c>
      <c r="F29" s="7"/>
      <c r="G29" s="21">
        <v>38000</v>
      </c>
      <c r="H29" s="7"/>
      <c r="I29" s="21">
        <v>38000</v>
      </c>
    </row>
    <row r="30" spans="1:9" s="30" customFormat="1" ht="12.95" customHeight="1" x14ac:dyDescent="0.25">
      <c r="A30" s="18" t="s">
        <v>20</v>
      </c>
      <c r="B30" s="29" t="s">
        <v>321</v>
      </c>
      <c r="C30" s="20">
        <v>200</v>
      </c>
      <c r="D30" s="29"/>
      <c r="E30" s="21">
        <v>200</v>
      </c>
      <c r="F30" s="29"/>
      <c r="G30" s="21">
        <v>200</v>
      </c>
      <c r="H30" s="29"/>
      <c r="I30" s="21">
        <v>200</v>
      </c>
    </row>
    <row r="31" spans="1:9" ht="12.95" customHeight="1" x14ac:dyDescent="0.25">
      <c r="A31" s="18" t="s">
        <v>20</v>
      </c>
      <c r="B31" s="19" t="s">
        <v>322</v>
      </c>
      <c r="C31" s="20">
        <v>45000</v>
      </c>
      <c r="D31" s="7"/>
      <c r="E31" s="21">
        <v>45000</v>
      </c>
      <c r="F31" s="7"/>
      <c r="G31" s="21">
        <v>45000</v>
      </c>
      <c r="H31" s="7"/>
      <c r="I31" s="21">
        <v>45000</v>
      </c>
    </row>
    <row r="32" spans="1:9" ht="12.95" customHeight="1" x14ac:dyDescent="0.25">
      <c r="A32" s="18" t="s">
        <v>20</v>
      </c>
      <c r="B32" s="19" t="s">
        <v>323</v>
      </c>
      <c r="C32" s="20">
        <v>2900</v>
      </c>
      <c r="D32" s="7"/>
      <c r="E32" s="21">
        <v>2900</v>
      </c>
      <c r="F32" s="7"/>
      <c r="G32" s="21">
        <v>2900</v>
      </c>
      <c r="H32" s="7"/>
      <c r="I32" s="21">
        <v>2900</v>
      </c>
    </row>
    <row r="33" spans="1:9" ht="12.95" customHeight="1" x14ac:dyDescent="0.25">
      <c r="A33" s="18"/>
      <c r="B33" s="19"/>
      <c r="C33" s="20"/>
      <c r="D33" s="7"/>
      <c r="E33" s="21"/>
      <c r="F33" s="7"/>
      <c r="G33" s="21"/>
      <c r="H33" s="7"/>
      <c r="I33" s="21"/>
    </row>
    <row r="34" spans="1:9" ht="12.95" customHeight="1" x14ac:dyDescent="0.25">
      <c r="A34" s="16">
        <v>220</v>
      </c>
      <c r="B34" s="17" t="s">
        <v>24</v>
      </c>
      <c r="C34" s="14">
        <f>SUM(C35:C41)</f>
        <v>87200</v>
      </c>
      <c r="D34" s="7"/>
      <c r="E34" s="15">
        <f>SUM(E35:E41)</f>
        <v>87200</v>
      </c>
      <c r="F34" s="7"/>
      <c r="G34" s="15">
        <f>SUM(G35:G41)</f>
        <v>87200</v>
      </c>
      <c r="H34" s="7"/>
      <c r="I34" s="15">
        <f>SUM(I35:I41)</f>
        <v>87200</v>
      </c>
    </row>
    <row r="35" spans="1:9" ht="12.95" customHeight="1" x14ac:dyDescent="0.25">
      <c r="A35" s="18" t="s">
        <v>26</v>
      </c>
      <c r="B35" s="19" t="s">
        <v>25</v>
      </c>
      <c r="C35" s="20">
        <v>40000</v>
      </c>
      <c r="D35" s="7"/>
      <c r="E35" s="21">
        <v>40000</v>
      </c>
      <c r="F35" s="7"/>
      <c r="G35" s="21">
        <v>40000</v>
      </c>
      <c r="H35" s="7"/>
      <c r="I35" s="21">
        <v>40000</v>
      </c>
    </row>
    <row r="36" spans="1:9" ht="12.95" customHeight="1" x14ac:dyDescent="0.25">
      <c r="A36" s="18" t="s">
        <v>26</v>
      </c>
      <c r="B36" s="19" t="s">
        <v>290</v>
      </c>
      <c r="C36" s="20">
        <v>7000</v>
      </c>
      <c r="D36" s="7"/>
      <c r="E36" s="21">
        <v>7000</v>
      </c>
      <c r="F36" s="7"/>
      <c r="G36" s="21">
        <v>7000</v>
      </c>
      <c r="H36" s="7"/>
      <c r="I36" s="21">
        <v>7000</v>
      </c>
    </row>
    <row r="37" spans="1:9" ht="12.95" customHeight="1" x14ac:dyDescent="0.25">
      <c r="A37" s="18" t="s">
        <v>26</v>
      </c>
      <c r="B37" s="19" t="s">
        <v>27</v>
      </c>
      <c r="C37" s="20">
        <v>0</v>
      </c>
      <c r="D37" s="7"/>
      <c r="E37" s="21">
        <v>0</v>
      </c>
      <c r="F37" s="7"/>
      <c r="G37" s="21">
        <v>0</v>
      </c>
      <c r="H37" s="7"/>
      <c r="I37" s="21">
        <v>0</v>
      </c>
    </row>
    <row r="38" spans="1:9" ht="12.95" customHeight="1" x14ac:dyDescent="0.25">
      <c r="A38" s="18" t="s">
        <v>26</v>
      </c>
      <c r="B38" s="19" t="s">
        <v>28</v>
      </c>
      <c r="C38" s="20">
        <v>7000</v>
      </c>
      <c r="D38" s="7"/>
      <c r="E38" s="21">
        <v>7000</v>
      </c>
      <c r="F38" s="7"/>
      <c r="G38" s="21">
        <v>7000</v>
      </c>
      <c r="H38" s="7"/>
      <c r="I38" s="21">
        <v>7000</v>
      </c>
    </row>
    <row r="39" spans="1:9" ht="12.95" customHeight="1" x14ac:dyDescent="0.25">
      <c r="A39" s="18" t="s">
        <v>26</v>
      </c>
      <c r="B39" s="19" t="s">
        <v>29</v>
      </c>
      <c r="C39" s="20">
        <v>29700</v>
      </c>
      <c r="D39" s="7"/>
      <c r="E39" s="21">
        <v>29700</v>
      </c>
      <c r="F39" s="7"/>
      <c r="G39" s="21">
        <v>29700</v>
      </c>
      <c r="H39" s="7"/>
      <c r="I39" s="21">
        <v>29700</v>
      </c>
    </row>
    <row r="40" spans="1:9" ht="12.95" customHeight="1" x14ac:dyDescent="0.25">
      <c r="A40" s="18" t="s">
        <v>26</v>
      </c>
      <c r="B40" s="19" t="s">
        <v>30</v>
      </c>
      <c r="C40" s="20">
        <v>3500</v>
      </c>
      <c r="D40" s="7"/>
      <c r="E40" s="21">
        <v>3500</v>
      </c>
      <c r="F40" s="7"/>
      <c r="G40" s="21">
        <v>3500</v>
      </c>
      <c r="H40" s="7"/>
      <c r="I40" s="21">
        <v>3500</v>
      </c>
    </row>
    <row r="41" spans="1:9" ht="12.95" customHeight="1" x14ac:dyDescent="0.25">
      <c r="A41" s="18"/>
      <c r="B41" s="19"/>
      <c r="C41" s="20"/>
      <c r="D41" s="7"/>
      <c r="E41" s="21"/>
      <c r="F41" s="7"/>
      <c r="G41" s="21"/>
      <c r="H41" s="7"/>
      <c r="I41" s="21"/>
    </row>
    <row r="42" spans="1:9" ht="12.95" customHeight="1" x14ac:dyDescent="0.25">
      <c r="A42" s="16">
        <v>240</v>
      </c>
      <c r="B42" s="17" t="s">
        <v>31</v>
      </c>
      <c r="C42" s="14">
        <f>SUM(C43)</f>
        <v>3000</v>
      </c>
      <c r="D42" s="7"/>
      <c r="E42" s="15">
        <f>SUM(E43)</f>
        <v>3000</v>
      </c>
      <c r="F42" s="7"/>
      <c r="G42" s="15">
        <f>SUM(G43)</f>
        <v>3000</v>
      </c>
      <c r="H42" s="7"/>
      <c r="I42" s="15">
        <f>SUM(I43)</f>
        <v>3000</v>
      </c>
    </row>
    <row r="43" spans="1:9" ht="12.95" customHeight="1" x14ac:dyDescent="0.25">
      <c r="A43" s="18" t="s">
        <v>378</v>
      </c>
      <c r="B43" s="19" t="s">
        <v>32</v>
      </c>
      <c r="C43" s="20">
        <v>3000</v>
      </c>
      <c r="D43" s="7"/>
      <c r="E43" s="21">
        <v>3000</v>
      </c>
      <c r="F43" s="7"/>
      <c r="G43" s="21">
        <v>3000</v>
      </c>
      <c r="H43" s="7"/>
      <c r="I43" s="21">
        <v>3000</v>
      </c>
    </row>
    <row r="44" spans="1:9" ht="12.95" customHeight="1" x14ac:dyDescent="0.25">
      <c r="A44" s="18"/>
      <c r="B44" s="19"/>
      <c r="C44" s="31"/>
      <c r="D44" s="7"/>
      <c r="E44" s="32"/>
      <c r="F44" s="7"/>
      <c r="G44" s="32"/>
      <c r="H44" s="7"/>
      <c r="I44" s="32"/>
    </row>
    <row r="45" spans="1:9" ht="12.95" customHeight="1" x14ac:dyDescent="0.25">
      <c r="A45" s="16">
        <v>290</v>
      </c>
      <c r="B45" s="17" t="s">
        <v>33</v>
      </c>
      <c r="C45" s="14">
        <f>SUM(C46:C51)</f>
        <v>133200</v>
      </c>
      <c r="D45" s="7"/>
      <c r="E45" s="15">
        <f>SUM(E46:E51)</f>
        <v>133200</v>
      </c>
      <c r="F45" s="7"/>
      <c r="G45" s="15">
        <f>SUM(G46:G51)</f>
        <v>133200</v>
      </c>
      <c r="H45" s="7"/>
      <c r="I45" s="15">
        <f>SUM(I46:I51)</f>
        <v>133200</v>
      </c>
    </row>
    <row r="46" spans="1:9" ht="12.95" customHeight="1" x14ac:dyDescent="0.25">
      <c r="A46" s="33" t="s">
        <v>35</v>
      </c>
      <c r="B46" s="19" t="s">
        <v>34</v>
      </c>
      <c r="C46" s="34">
        <v>19000</v>
      </c>
      <c r="D46" s="7"/>
      <c r="E46" s="35">
        <v>19000</v>
      </c>
      <c r="F46" s="7"/>
      <c r="G46" s="35">
        <v>19000</v>
      </c>
      <c r="H46" s="7"/>
      <c r="I46" s="35">
        <v>19000</v>
      </c>
    </row>
    <row r="47" spans="1:9" ht="12.95" customHeight="1" x14ac:dyDescent="0.25">
      <c r="A47" s="33" t="s">
        <v>35</v>
      </c>
      <c r="B47" s="19" t="s">
        <v>36</v>
      </c>
      <c r="C47" s="34">
        <v>5000</v>
      </c>
      <c r="D47" s="7"/>
      <c r="E47" s="35">
        <v>5000</v>
      </c>
      <c r="F47" s="7"/>
      <c r="G47" s="35">
        <v>5000</v>
      </c>
      <c r="H47" s="7"/>
      <c r="I47" s="35">
        <v>5000</v>
      </c>
    </row>
    <row r="48" spans="1:9" ht="12.95" customHeight="1" x14ac:dyDescent="0.25">
      <c r="A48" s="33" t="s">
        <v>35</v>
      </c>
      <c r="B48" s="19" t="s">
        <v>33</v>
      </c>
      <c r="C48" s="34">
        <v>3000</v>
      </c>
      <c r="D48" s="7"/>
      <c r="E48" s="35">
        <v>3000</v>
      </c>
      <c r="F48" s="7"/>
      <c r="G48" s="35">
        <v>3000</v>
      </c>
      <c r="H48" s="7"/>
      <c r="I48" s="35">
        <v>3000</v>
      </c>
    </row>
    <row r="49" spans="1:9" ht="12.95" customHeight="1" x14ac:dyDescent="0.25">
      <c r="A49" s="33" t="s">
        <v>35</v>
      </c>
      <c r="B49" s="19" t="s">
        <v>37</v>
      </c>
      <c r="C49" s="34">
        <v>1000</v>
      </c>
      <c r="D49" s="7"/>
      <c r="E49" s="35">
        <v>1000</v>
      </c>
      <c r="F49" s="7"/>
      <c r="G49" s="35">
        <v>1000</v>
      </c>
      <c r="H49" s="7"/>
      <c r="I49" s="35">
        <v>1000</v>
      </c>
    </row>
    <row r="50" spans="1:9" ht="12.95" customHeight="1" x14ac:dyDescent="0.25">
      <c r="A50" s="33" t="s">
        <v>35</v>
      </c>
      <c r="B50" s="19" t="s">
        <v>308</v>
      </c>
      <c r="C50" s="34">
        <v>50000</v>
      </c>
      <c r="D50" s="7"/>
      <c r="E50" s="35">
        <v>50000</v>
      </c>
      <c r="F50" s="7"/>
      <c r="G50" s="35">
        <v>50000</v>
      </c>
      <c r="H50" s="7"/>
      <c r="I50" s="35">
        <v>50000</v>
      </c>
    </row>
    <row r="51" spans="1:9" ht="12.95" customHeight="1" x14ac:dyDescent="0.25">
      <c r="A51" s="33" t="s">
        <v>35</v>
      </c>
      <c r="B51" s="19" t="s">
        <v>307</v>
      </c>
      <c r="C51" s="34">
        <v>55200</v>
      </c>
      <c r="D51" s="7"/>
      <c r="E51" s="35">
        <v>55200</v>
      </c>
      <c r="F51" s="7"/>
      <c r="G51" s="35">
        <v>55200</v>
      </c>
      <c r="H51" s="7"/>
      <c r="I51" s="35">
        <v>55200</v>
      </c>
    </row>
    <row r="52" spans="1:9" ht="12.95" customHeight="1" x14ac:dyDescent="0.25">
      <c r="A52" s="18"/>
      <c r="B52" s="19"/>
      <c r="C52" s="31"/>
      <c r="D52" s="7"/>
      <c r="E52" s="32"/>
      <c r="F52" s="7"/>
      <c r="G52" s="32"/>
      <c r="H52" s="7"/>
      <c r="I52" s="32"/>
    </row>
    <row r="53" spans="1:9" ht="12.95" customHeight="1" x14ac:dyDescent="0.25">
      <c r="A53" s="16">
        <v>300</v>
      </c>
      <c r="B53" s="17" t="s">
        <v>38</v>
      </c>
      <c r="C53" s="36">
        <f>SUM(C54:C82)</f>
        <v>1573115.35</v>
      </c>
      <c r="D53" s="7"/>
      <c r="E53" s="37">
        <f>SUM(E54:E82)</f>
        <v>2104720.35</v>
      </c>
      <c r="F53" s="7"/>
      <c r="G53" s="37">
        <f>SUM(G54:G82)</f>
        <v>2108047.35</v>
      </c>
      <c r="H53" s="7"/>
      <c r="I53" s="37">
        <f>SUM(I54:I83)</f>
        <v>2113542.35</v>
      </c>
    </row>
    <row r="54" spans="1:9" ht="12.95" customHeight="1" x14ac:dyDescent="0.25">
      <c r="A54" s="33" t="s">
        <v>40</v>
      </c>
      <c r="B54" s="19" t="s">
        <v>39</v>
      </c>
      <c r="C54" s="34">
        <v>10344</v>
      </c>
      <c r="D54" s="7"/>
      <c r="E54" s="35">
        <v>10344</v>
      </c>
      <c r="F54" s="7"/>
      <c r="G54" s="35">
        <v>10344</v>
      </c>
      <c r="H54" s="7"/>
      <c r="I54" s="35">
        <v>10344</v>
      </c>
    </row>
    <row r="55" spans="1:9" ht="12.95" customHeight="1" x14ac:dyDescent="0.25">
      <c r="A55" s="33" t="s">
        <v>40</v>
      </c>
      <c r="B55" s="19" t="s">
        <v>41</v>
      </c>
      <c r="C55" s="34">
        <v>341</v>
      </c>
      <c r="D55" s="7"/>
      <c r="E55" s="35">
        <v>341</v>
      </c>
      <c r="F55" s="7"/>
      <c r="G55" s="35">
        <v>341</v>
      </c>
      <c r="H55" s="7"/>
      <c r="I55" s="35">
        <v>341</v>
      </c>
    </row>
    <row r="56" spans="1:9" ht="12.95" customHeight="1" x14ac:dyDescent="0.25">
      <c r="A56" s="33" t="s">
        <v>40</v>
      </c>
      <c r="B56" s="19" t="s">
        <v>42</v>
      </c>
      <c r="C56" s="34">
        <v>200</v>
      </c>
      <c r="D56" s="7"/>
      <c r="E56" s="35">
        <v>200</v>
      </c>
      <c r="F56" s="7"/>
      <c r="G56" s="35">
        <v>200</v>
      </c>
      <c r="H56" s="7"/>
      <c r="I56" s="35">
        <v>200</v>
      </c>
    </row>
    <row r="57" spans="1:9" ht="12.95" customHeight="1" x14ac:dyDescent="0.25">
      <c r="A57" s="33" t="s">
        <v>40</v>
      </c>
      <c r="B57" s="19" t="s">
        <v>43</v>
      </c>
      <c r="C57" s="34">
        <v>2540</v>
      </c>
      <c r="D57" s="7"/>
      <c r="E57" s="35">
        <v>2540</v>
      </c>
      <c r="F57" s="7"/>
      <c r="G57" s="35">
        <v>2540</v>
      </c>
      <c r="H57" s="7"/>
      <c r="I57" s="35">
        <v>2540</v>
      </c>
    </row>
    <row r="58" spans="1:9" ht="12.95" customHeight="1" x14ac:dyDescent="0.25">
      <c r="A58" s="33" t="s">
        <v>40</v>
      </c>
      <c r="B58" s="19" t="s">
        <v>44</v>
      </c>
      <c r="C58" s="34">
        <v>21000</v>
      </c>
      <c r="D58" s="7"/>
      <c r="E58" s="35">
        <v>21000</v>
      </c>
      <c r="F58" s="7"/>
      <c r="G58" s="35">
        <v>21000</v>
      </c>
      <c r="H58" s="7"/>
      <c r="I58" s="35">
        <v>21000</v>
      </c>
    </row>
    <row r="59" spans="1:9" ht="12.95" customHeight="1" x14ac:dyDescent="0.25">
      <c r="A59" s="33" t="s">
        <v>40</v>
      </c>
      <c r="B59" s="19" t="s">
        <v>324</v>
      </c>
      <c r="C59" s="34">
        <v>10716</v>
      </c>
      <c r="D59" s="7">
        <v>-191</v>
      </c>
      <c r="E59" s="35">
        <f>D59+C59</f>
        <v>10525</v>
      </c>
      <c r="F59" s="7"/>
      <c r="G59" s="35">
        <f>F59+E59</f>
        <v>10525</v>
      </c>
      <c r="H59" s="7">
        <v>495</v>
      </c>
      <c r="I59" s="35">
        <f>H59+G59</f>
        <v>11020</v>
      </c>
    </row>
    <row r="60" spans="1:9" ht="12.95" customHeight="1" x14ac:dyDescent="0.25">
      <c r="A60" s="33" t="s">
        <v>40</v>
      </c>
      <c r="B60" s="19" t="s">
        <v>45</v>
      </c>
      <c r="C60" s="34">
        <v>6357</v>
      </c>
      <c r="D60" s="7"/>
      <c r="E60" s="35">
        <v>6357</v>
      </c>
      <c r="F60" s="7"/>
      <c r="G60" s="35">
        <v>6357</v>
      </c>
      <c r="H60" s="7"/>
      <c r="I60" s="35">
        <v>6357</v>
      </c>
    </row>
    <row r="61" spans="1:9" ht="12.95" customHeight="1" x14ac:dyDescent="0.25">
      <c r="A61" s="33" t="s">
        <v>40</v>
      </c>
      <c r="B61" s="19" t="s">
        <v>46</v>
      </c>
      <c r="C61" s="34">
        <v>2603</v>
      </c>
      <c r="D61" s="7">
        <v>7</v>
      </c>
      <c r="E61" s="35">
        <f>D61+C61</f>
        <v>2610</v>
      </c>
      <c r="F61" s="7"/>
      <c r="G61" s="35">
        <f>F61+E61</f>
        <v>2610</v>
      </c>
      <c r="H61" s="7"/>
      <c r="I61" s="35">
        <f>H61+G61</f>
        <v>2610</v>
      </c>
    </row>
    <row r="62" spans="1:9" ht="12.95" customHeight="1" x14ac:dyDescent="0.25">
      <c r="A62" s="33" t="s">
        <v>40</v>
      </c>
      <c r="B62" s="19" t="s">
        <v>47</v>
      </c>
      <c r="C62" s="34">
        <v>109</v>
      </c>
      <c r="D62" s="7"/>
      <c r="E62" s="35">
        <v>109</v>
      </c>
      <c r="F62" s="7">
        <v>671</v>
      </c>
      <c r="G62" s="35">
        <f>F62+E62</f>
        <v>780</v>
      </c>
      <c r="H62" s="7"/>
      <c r="I62" s="35">
        <f>H62+G62</f>
        <v>780</v>
      </c>
    </row>
    <row r="63" spans="1:9" ht="12.95" customHeight="1" x14ac:dyDescent="0.25">
      <c r="A63" s="33" t="s">
        <v>40</v>
      </c>
      <c r="B63" s="19" t="s">
        <v>48</v>
      </c>
      <c r="C63" s="34">
        <v>1000</v>
      </c>
      <c r="D63" s="7"/>
      <c r="E63" s="35">
        <v>1000</v>
      </c>
      <c r="F63" s="7"/>
      <c r="G63" s="35">
        <v>1000</v>
      </c>
      <c r="H63" s="7"/>
      <c r="I63" s="35">
        <v>1000</v>
      </c>
    </row>
    <row r="64" spans="1:9" ht="12.95" customHeight="1" x14ac:dyDescent="0.25">
      <c r="A64" s="33" t="s">
        <v>40</v>
      </c>
      <c r="B64" s="19" t="s">
        <v>49</v>
      </c>
      <c r="C64" s="34">
        <v>800</v>
      </c>
      <c r="D64" s="7"/>
      <c r="E64" s="35">
        <v>800</v>
      </c>
      <c r="F64" s="7"/>
      <c r="G64" s="35">
        <v>800</v>
      </c>
      <c r="H64" s="7"/>
      <c r="I64" s="35">
        <v>800</v>
      </c>
    </row>
    <row r="65" spans="1:9" ht="12.95" customHeight="1" x14ac:dyDescent="0.25">
      <c r="A65" s="33" t="s">
        <v>40</v>
      </c>
      <c r="B65" s="19" t="s">
        <v>325</v>
      </c>
      <c r="C65" s="34">
        <v>1152600</v>
      </c>
      <c r="D65" s="7">
        <v>23735</v>
      </c>
      <c r="E65" s="35">
        <f>D65+C65</f>
        <v>1176335</v>
      </c>
      <c r="F65" s="7"/>
      <c r="G65" s="35">
        <f>F65+E65</f>
        <v>1176335</v>
      </c>
      <c r="H65" s="7"/>
      <c r="I65" s="35">
        <f>H65+G65</f>
        <v>1176335</v>
      </c>
    </row>
    <row r="66" spans="1:9" ht="12.95" customHeight="1" x14ac:dyDescent="0.25">
      <c r="A66" s="33" t="s">
        <v>40</v>
      </c>
      <c r="B66" s="19" t="s">
        <v>326</v>
      </c>
      <c r="C66" s="34">
        <v>13530</v>
      </c>
      <c r="D66" s="7"/>
      <c r="E66" s="35">
        <v>13530</v>
      </c>
      <c r="F66" s="7"/>
      <c r="G66" s="35">
        <v>13530</v>
      </c>
      <c r="H66" s="7"/>
      <c r="I66" s="35">
        <v>13530</v>
      </c>
    </row>
    <row r="67" spans="1:9" ht="12.95" customHeight="1" x14ac:dyDescent="0.25">
      <c r="A67" s="33" t="s">
        <v>40</v>
      </c>
      <c r="B67" s="19" t="s">
        <v>50</v>
      </c>
      <c r="C67" s="34">
        <v>1660</v>
      </c>
      <c r="D67" s="7"/>
      <c r="E67" s="35">
        <v>1660</v>
      </c>
      <c r="F67" s="7"/>
      <c r="G67" s="35">
        <v>1660</v>
      </c>
      <c r="H67" s="7"/>
      <c r="I67" s="35">
        <v>1660</v>
      </c>
    </row>
    <row r="68" spans="1:9" ht="12.95" customHeight="1" x14ac:dyDescent="0.25">
      <c r="A68" s="33" t="s">
        <v>40</v>
      </c>
      <c r="B68" s="19" t="s">
        <v>51</v>
      </c>
      <c r="C68" s="34">
        <v>8000</v>
      </c>
      <c r="D68" s="7"/>
      <c r="E68" s="35">
        <v>8000</v>
      </c>
      <c r="F68" s="7"/>
      <c r="G68" s="35">
        <v>8000</v>
      </c>
      <c r="H68" s="7"/>
      <c r="I68" s="35">
        <v>8000</v>
      </c>
    </row>
    <row r="69" spans="1:9" ht="12.95" customHeight="1" x14ac:dyDescent="0.25">
      <c r="A69" s="33" t="s">
        <v>40</v>
      </c>
      <c r="B69" s="19" t="s">
        <v>52</v>
      </c>
      <c r="C69" s="34">
        <v>7000</v>
      </c>
      <c r="D69" s="38">
        <v>158</v>
      </c>
      <c r="E69" s="35">
        <f>D69+C69</f>
        <v>7158</v>
      </c>
      <c r="F69" s="7"/>
      <c r="G69" s="35">
        <f>F69+E69</f>
        <v>7158</v>
      </c>
      <c r="H69" s="7"/>
      <c r="I69" s="35">
        <f>H69+G69</f>
        <v>7158</v>
      </c>
    </row>
    <row r="70" spans="1:9" ht="12.95" customHeight="1" x14ac:dyDescent="0.25">
      <c r="A70" s="33" t="s">
        <v>40</v>
      </c>
      <c r="B70" s="19" t="s">
        <v>53</v>
      </c>
      <c r="C70" s="34">
        <v>17845</v>
      </c>
      <c r="D70" s="7"/>
      <c r="E70" s="35">
        <v>17845</v>
      </c>
      <c r="F70" s="7"/>
      <c r="G70" s="35">
        <v>17845</v>
      </c>
      <c r="H70" s="7"/>
      <c r="I70" s="35">
        <v>17845</v>
      </c>
    </row>
    <row r="71" spans="1:9" ht="12.95" customHeight="1" x14ac:dyDescent="0.25">
      <c r="A71" s="33" t="s">
        <v>40</v>
      </c>
      <c r="B71" s="19" t="s">
        <v>54</v>
      </c>
      <c r="C71" s="34">
        <v>16926</v>
      </c>
      <c r="D71" s="7">
        <v>-2604</v>
      </c>
      <c r="E71" s="35">
        <f>D71+C71</f>
        <v>14322</v>
      </c>
      <c r="F71" s="7"/>
      <c r="G71" s="35">
        <f>F71+E71</f>
        <v>14322</v>
      </c>
      <c r="H71" s="7"/>
      <c r="I71" s="35">
        <f>H71+G71</f>
        <v>14322</v>
      </c>
    </row>
    <row r="72" spans="1:9" ht="12.95" customHeight="1" x14ac:dyDescent="0.25">
      <c r="A72" s="33" t="s">
        <v>40</v>
      </c>
      <c r="B72" s="19" t="s">
        <v>55</v>
      </c>
      <c r="C72" s="34">
        <v>13044</v>
      </c>
      <c r="D72" s="7"/>
      <c r="E72" s="35">
        <v>13044</v>
      </c>
      <c r="F72" s="7">
        <v>75</v>
      </c>
      <c r="G72" s="35">
        <f>F72+E72</f>
        <v>13119</v>
      </c>
      <c r="H72" s="7"/>
      <c r="I72" s="35">
        <f>H72+G72</f>
        <v>13119</v>
      </c>
    </row>
    <row r="73" spans="1:9" ht="12.95" customHeight="1" x14ac:dyDescent="0.25">
      <c r="A73" s="33" t="s">
        <v>40</v>
      </c>
      <c r="B73" s="19" t="s">
        <v>390</v>
      </c>
      <c r="C73" s="34"/>
      <c r="D73" s="7">
        <v>10500</v>
      </c>
      <c r="E73" s="35">
        <f>D73</f>
        <v>10500</v>
      </c>
      <c r="F73" s="7">
        <v>-1219</v>
      </c>
      <c r="G73" s="35">
        <f>F73+E73</f>
        <v>9281</v>
      </c>
      <c r="H73" s="7"/>
      <c r="I73" s="35">
        <f>H73+G73</f>
        <v>9281</v>
      </c>
    </row>
    <row r="74" spans="1:9" ht="12.95" customHeight="1" x14ac:dyDescent="0.25">
      <c r="A74" s="33" t="s">
        <v>40</v>
      </c>
      <c r="B74" s="19" t="s">
        <v>408</v>
      </c>
      <c r="C74" s="34"/>
      <c r="D74" s="7"/>
      <c r="E74" s="35"/>
      <c r="F74" s="7">
        <v>3800</v>
      </c>
      <c r="G74" s="35">
        <f>F74</f>
        <v>3800</v>
      </c>
      <c r="H74" s="7"/>
      <c r="I74" s="35">
        <f>G74</f>
        <v>3800</v>
      </c>
    </row>
    <row r="75" spans="1:9" ht="12.95" customHeight="1" x14ac:dyDescent="0.25">
      <c r="A75" s="33" t="s">
        <v>40</v>
      </c>
      <c r="B75" s="19" t="s">
        <v>56</v>
      </c>
      <c r="C75" s="34">
        <v>21300</v>
      </c>
      <c r="D75" s="7"/>
      <c r="E75" s="35">
        <v>21300</v>
      </c>
      <c r="F75" s="7"/>
      <c r="G75" s="35">
        <v>21300</v>
      </c>
      <c r="H75" s="7"/>
      <c r="I75" s="35">
        <v>21300</v>
      </c>
    </row>
    <row r="76" spans="1:9" ht="12.95" customHeight="1" x14ac:dyDescent="0.25">
      <c r="A76" s="33" t="s">
        <v>40</v>
      </c>
      <c r="B76" s="19" t="s">
        <v>327</v>
      </c>
      <c r="C76" s="34">
        <v>6000</v>
      </c>
      <c r="D76" s="7"/>
      <c r="E76" s="35">
        <v>6000</v>
      </c>
      <c r="F76" s="7"/>
      <c r="G76" s="35">
        <v>6000</v>
      </c>
      <c r="H76" s="7"/>
      <c r="I76" s="35">
        <v>6000</v>
      </c>
    </row>
    <row r="77" spans="1:9" ht="12.95" customHeight="1" x14ac:dyDescent="0.25">
      <c r="A77" s="33" t="s">
        <v>40</v>
      </c>
      <c r="B77" s="19" t="s">
        <v>328</v>
      </c>
      <c r="C77" s="34">
        <v>255360</v>
      </c>
      <c r="D77" s="7"/>
      <c r="E77" s="35">
        <v>255360</v>
      </c>
      <c r="F77" s="7"/>
      <c r="G77" s="35">
        <v>255360</v>
      </c>
      <c r="H77" s="7"/>
      <c r="I77" s="35">
        <v>255360</v>
      </c>
    </row>
    <row r="78" spans="1:9" ht="12.95" customHeight="1" x14ac:dyDescent="0.25">
      <c r="A78" s="33" t="s">
        <v>40</v>
      </c>
      <c r="B78" s="19" t="s">
        <v>57</v>
      </c>
      <c r="C78" s="34">
        <v>500</v>
      </c>
      <c r="D78" s="7"/>
      <c r="E78" s="35">
        <v>500</v>
      </c>
      <c r="F78" s="7"/>
      <c r="G78" s="35">
        <v>500</v>
      </c>
      <c r="H78" s="7"/>
      <c r="I78" s="35">
        <v>500</v>
      </c>
    </row>
    <row r="79" spans="1:9" ht="12.95" customHeight="1" x14ac:dyDescent="0.25">
      <c r="A79" s="33" t="s">
        <v>40</v>
      </c>
      <c r="B79" s="19" t="s">
        <v>292</v>
      </c>
      <c r="C79" s="34">
        <v>90</v>
      </c>
      <c r="D79" s="7"/>
      <c r="E79" s="35">
        <v>90</v>
      </c>
      <c r="F79" s="7"/>
      <c r="G79" s="35">
        <v>90</v>
      </c>
      <c r="H79" s="7"/>
      <c r="I79" s="35">
        <v>90</v>
      </c>
    </row>
    <row r="80" spans="1:9" ht="12.95" customHeight="1" x14ac:dyDescent="0.25">
      <c r="A80" s="39" t="s">
        <v>63</v>
      </c>
      <c r="B80" s="19" t="s">
        <v>400</v>
      </c>
      <c r="C80" s="24"/>
      <c r="D80" s="7">
        <v>500000</v>
      </c>
      <c r="E80" s="25">
        <f>D80</f>
        <v>500000</v>
      </c>
      <c r="F80" s="7"/>
      <c r="G80" s="25">
        <f>E80</f>
        <v>500000</v>
      </c>
      <c r="H80" s="7"/>
      <c r="I80" s="41">
        <f>G80</f>
        <v>500000</v>
      </c>
    </row>
    <row r="81" spans="1:9" ht="12.95" customHeight="1" x14ac:dyDescent="0.25">
      <c r="A81" s="33" t="s">
        <v>413</v>
      </c>
      <c r="B81" s="19" t="s">
        <v>414</v>
      </c>
      <c r="C81" s="24"/>
      <c r="D81" s="7"/>
      <c r="E81" s="25"/>
      <c r="F81" s="7"/>
      <c r="G81" s="25"/>
      <c r="H81" s="7">
        <v>5000</v>
      </c>
      <c r="I81" s="35">
        <f>H81</f>
        <v>5000</v>
      </c>
    </row>
    <row r="82" spans="1:9" ht="12.95" customHeight="1" x14ac:dyDescent="0.25">
      <c r="A82" s="33" t="s">
        <v>40</v>
      </c>
      <c r="B82" s="19" t="s">
        <v>58</v>
      </c>
      <c r="C82" s="40">
        <v>3250.35</v>
      </c>
      <c r="D82" s="7"/>
      <c r="E82" s="41">
        <v>3250.35</v>
      </c>
      <c r="F82" s="7"/>
      <c r="G82" s="41">
        <v>3250.35</v>
      </c>
      <c r="H82" s="7"/>
      <c r="I82" s="25">
        <f>G82</f>
        <v>3250.35</v>
      </c>
    </row>
    <row r="83" spans="1:9" ht="12.95" customHeight="1" x14ac:dyDescent="0.25">
      <c r="A83" s="18"/>
      <c r="B83" s="19"/>
      <c r="C83" s="31"/>
      <c r="D83" s="7"/>
      <c r="E83" s="32"/>
      <c r="F83" s="7"/>
      <c r="G83" s="32"/>
      <c r="H83" s="7"/>
      <c r="I83" s="41"/>
    </row>
    <row r="84" spans="1:9" ht="12.95" customHeight="1" x14ac:dyDescent="0.25">
      <c r="A84" s="18"/>
      <c r="B84" s="27" t="s">
        <v>59</v>
      </c>
      <c r="C84" s="42">
        <f>C7+C10+C13+C25+C34+C42+C45+C53</f>
        <v>6787982.3499999996</v>
      </c>
      <c r="D84" s="7"/>
      <c r="E84" s="43">
        <f>E7+E10+E13+E25+E34+E42+E45+E53</f>
        <v>7440725.3499999996</v>
      </c>
      <c r="F84" s="7"/>
      <c r="G84" s="43">
        <f>G7+G10+G13+G25+G34+G42+G45+G53</f>
        <v>7444052.3499999996</v>
      </c>
      <c r="H84" s="43"/>
      <c r="I84" s="43">
        <f t="shared" ref="I84" si="14">I7+I10+I13+I25+I34+I42+I45+I53</f>
        <v>7449547.3499999996</v>
      </c>
    </row>
    <row r="85" spans="1:9" ht="12.95" customHeight="1" x14ac:dyDescent="0.25">
      <c r="A85" s="18"/>
      <c r="B85" s="83"/>
      <c r="C85" s="110"/>
      <c r="D85" s="38"/>
      <c r="E85" s="113"/>
      <c r="F85" s="38"/>
      <c r="G85" s="113"/>
      <c r="H85" s="113"/>
      <c r="I85" s="113"/>
    </row>
    <row r="86" spans="1:9" ht="12.95" customHeight="1" x14ac:dyDescent="0.25">
      <c r="A86" s="7"/>
      <c r="B86" s="27" t="s">
        <v>404</v>
      </c>
      <c r="C86" s="22"/>
      <c r="D86" s="7"/>
      <c r="E86" s="23"/>
      <c r="F86" s="7"/>
      <c r="G86" s="23"/>
      <c r="H86" s="7"/>
      <c r="I86" s="32"/>
    </row>
    <row r="87" spans="1:9" ht="12.95" customHeight="1" x14ac:dyDescent="0.25">
      <c r="A87" s="16">
        <v>233</v>
      </c>
      <c r="B87" s="17" t="s">
        <v>60</v>
      </c>
      <c r="C87" s="36">
        <f>SUM(C88:C89)</f>
        <v>4000</v>
      </c>
      <c r="D87" s="7"/>
      <c r="E87" s="37">
        <f>SUM(E88:E89)</f>
        <v>4000</v>
      </c>
      <c r="F87" s="7"/>
      <c r="G87" s="37">
        <f>SUM(G88:G89)</f>
        <v>4000</v>
      </c>
      <c r="H87" s="7"/>
      <c r="I87" s="37">
        <f>SUM(I88:I89)</f>
        <v>4000</v>
      </c>
    </row>
    <row r="88" spans="1:9" ht="12.95" customHeight="1" x14ac:dyDescent="0.25">
      <c r="A88" s="18" t="s">
        <v>61</v>
      </c>
      <c r="B88" s="19" t="s">
        <v>60</v>
      </c>
      <c r="C88" s="24">
        <v>2000</v>
      </c>
      <c r="D88" s="7"/>
      <c r="E88" s="25">
        <v>2000</v>
      </c>
      <c r="F88" s="7"/>
      <c r="G88" s="25">
        <v>2000</v>
      </c>
      <c r="H88" s="7"/>
      <c r="I88" s="25">
        <v>2000</v>
      </c>
    </row>
    <row r="89" spans="1:9" ht="12.95" customHeight="1" x14ac:dyDescent="0.25">
      <c r="A89" s="39" t="s">
        <v>61</v>
      </c>
      <c r="B89" s="44" t="s">
        <v>62</v>
      </c>
      <c r="C89" s="24">
        <v>2000</v>
      </c>
      <c r="D89" s="7"/>
      <c r="E89" s="25">
        <v>2000</v>
      </c>
      <c r="F89" s="7"/>
      <c r="G89" s="25">
        <v>2000</v>
      </c>
      <c r="H89" s="7"/>
      <c r="I89" s="25">
        <v>2000</v>
      </c>
    </row>
    <row r="90" spans="1:9" ht="12.95" customHeight="1" x14ac:dyDescent="0.25">
      <c r="A90" s="39"/>
      <c r="B90" s="44"/>
      <c r="C90" s="24"/>
      <c r="D90" s="7"/>
      <c r="E90" s="25"/>
      <c r="F90" s="7"/>
      <c r="G90" s="25"/>
      <c r="H90" s="7"/>
      <c r="I90" s="25"/>
    </row>
    <row r="91" spans="1:9" ht="12.95" customHeight="1" x14ac:dyDescent="0.25">
      <c r="A91" s="45">
        <v>322</v>
      </c>
      <c r="B91" s="17" t="s">
        <v>359</v>
      </c>
      <c r="C91" s="36">
        <f>SUM(C92:C93)</f>
        <v>515000</v>
      </c>
      <c r="D91" s="7"/>
      <c r="E91" s="37">
        <f>SUM(E92:E93)</f>
        <v>285000</v>
      </c>
      <c r="F91" s="7"/>
      <c r="G91" s="37">
        <f>SUM(G92:G93)</f>
        <v>285000</v>
      </c>
      <c r="H91" s="7"/>
      <c r="I91" s="37">
        <f>SUM(I92:I95)</f>
        <v>446500</v>
      </c>
    </row>
    <row r="92" spans="1:9" ht="12.95" customHeight="1" x14ac:dyDescent="0.25">
      <c r="A92" s="39" t="s">
        <v>63</v>
      </c>
      <c r="B92" s="19" t="s">
        <v>316</v>
      </c>
      <c r="C92" s="24">
        <v>230000</v>
      </c>
      <c r="D92" s="7">
        <v>-230000</v>
      </c>
      <c r="E92" s="25">
        <f>D92+C92</f>
        <v>0</v>
      </c>
      <c r="F92" s="7"/>
      <c r="G92" s="25">
        <f>F92+E92</f>
        <v>0</v>
      </c>
      <c r="H92" s="7"/>
      <c r="I92" s="25">
        <v>0</v>
      </c>
    </row>
    <row r="93" spans="1:9" ht="12.95" customHeight="1" x14ac:dyDescent="0.25">
      <c r="A93" s="39" t="s">
        <v>63</v>
      </c>
      <c r="B93" s="19" t="s">
        <v>398</v>
      </c>
      <c r="C93" s="24">
        <v>285000</v>
      </c>
      <c r="D93" s="7"/>
      <c r="E93" s="25">
        <v>285000</v>
      </c>
      <c r="F93" s="7"/>
      <c r="G93" s="25">
        <v>285000</v>
      </c>
      <c r="H93" s="7"/>
      <c r="I93" s="25">
        <f>H94</f>
        <v>161500</v>
      </c>
    </row>
    <row r="94" spans="1:9" ht="12.95" customHeight="1" x14ac:dyDescent="0.25">
      <c r="A94" s="39" t="s">
        <v>63</v>
      </c>
      <c r="B94" s="106" t="s">
        <v>415</v>
      </c>
      <c r="C94" s="24"/>
      <c r="D94" s="7"/>
      <c r="E94" s="25"/>
      <c r="F94" s="7"/>
      <c r="G94" s="25"/>
      <c r="H94" s="7">
        <v>161500</v>
      </c>
      <c r="I94" s="25">
        <v>285000</v>
      </c>
    </row>
    <row r="95" spans="1:9" ht="12.95" customHeight="1" x14ac:dyDescent="0.25">
      <c r="A95" s="39"/>
      <c r="B95" s="19"/>
      <c r="C95" s="24"/>
      <c r="D95" s="7"/>
      <c r="E95" s="25"/>
      <c r="F95" s="7"/>
      <c r="G95" s="25"/>
      <c r="H95" s="7"/>
      <c r="I95" s="25"/>
    </row>
    <row r="96" spans="1:9" ht="12.95" customHeight="1" x14ac:dyDescent="0.25">
      <c r="A96" s="39"/>
      <c r="B96" s="27" t="s">
        <v>64</v>
      </c>
      <c r="C96" s="42">
        <f>C87+C91</f>
        <v>519000</v>
      </c>
      <c r="D96" s="7"/>
      <c r="E96" s="43">
        <f>E87+E91</f>
        <v>289000</v>
      </c>
      <c r="F96" s="7"/>
      <c r="G96" s="43">
        <f>G87+G91</f>
        <v>289000</v>
      </c>
      <c r="H96" s="43"/>
      <c r="I96" s="43">
        <f t="shared" ref="I96" si="15">I87+I91</f>
        <v>450500</v>
      </c>
    </row>
    <row r="97" spans="1:9" ht="12.95" customHeight="1" x14ac:dyDescent="0.25">
      <c r="A97" s="18"/>
      <c r="B97" s="46"/>
      <c r="C97" s="20"/>
      <c r="D97" s="7"/>
      <c r="E97" s="21"/>
      <c r="F97" s="7"/>
      <c r="G97" s="21"/>
      <c r="H97" s="7"/>
      <c r="I97" s="25"/>
    </row>
    <row r="98" spans="1:9" ht="12.95" customHeight="1" x14ac:dyDescent="0.25">
      <c r="A98" s="7"/>
      <c r="B98" s="47" t="s">
        <v>319</v>
      </c>
      <c r="C98" s="21"/>
      <c r="D98" s="7"/>
      <c r="E98" s="21"/>
      <c r="F98" s="7"/>
      <c r="G98" s="21"/>
      <c r="H98" s="7"/>
      <c r="I98" s="25"/>
    </row>
    <row r="99" spans="1:9" ht="12.95" customHeight="1" x14ac:dyDescent="0.25">
      <c r="A99" s="16" t="s">
        <v>66</v>
      </c>
      <c r="B99" s="48" t="s">
        <v>67</v>
      </c>
      <c r="C99" s="49">
        <f>C100+C101+C102+C155</f>
        <v>778947</v>
      </c>
      <c r="D99" s="7"/>
      <c r="E99" s="50">
        <f>E100+E101+E102+E155</f>
        <v>778947</v>
      </c>
      <c r="F99" s="7"/>
      <c r="G99" s="50">
        <f>G100+G101+G102+G155</f>
        <v>816947</v>
      </c>
      <c r="H99" s="7"/>
      <c r="I99" s="50">
        <f>I100+I101+I102+I155</f>
        <v>816947</v>
      </c>
    </row>
    <row r="100" spans="1:9" ht="12.95" customHeight="1" x14ac:dyDescent="0.25">
      <c r="A100" s="18" t="s">
        <v>68</v>
      </c>
      <c r="B100" s="19" t="s">
        <v>69</v>
      </c>
      <c r="C100" s="22">
        <v>377720</v>
      </c>
      <c r="D100" s="7"/>
      <c r="E100" s="23">
        <v>377720</v>
      </c>
      <c r="F100" s="7"/>
      <c r="G100" s="23">
        <v>377720</v>
      </c>
      <c r="H100" s="7"/>
      <c r="I100" s="23">
        <v>377720</v>
      </c>
    </row>
    <row r="101" spans="1:9" ht="12.95" customHeight="1" x14ac:dyDescent="0.25">
      <c r="A101" s="18" t="s">
        <v>70</v>
      </c>
      <c r="B101" s="19" t="s">
        <v>71</v>
      </c>
      <c r="C101" s="22">
        <v>132202</v>
      </c>
      <c r="D101" s="7"/>
      <c r="E101" s="23">
        <v>132202</v>
      </c>
      <c r="F101" s="7"/>
      <c r="G101" s="23">
        <v>132202</v>
      </c>
      <c r="H101" s="7"/>
      <c r="I101" s="23">
        <v>132202</v>
      </c>
    </row>
    <row r="102" spans="1:9" ht="12.95" customHeight="1" x14ac:dyDescent="0.25">
      <c r="A102" s="18" t="s">
        <v>72</v>
      </c>
      <c r="B102" s="19" t="s">
        <v>73</v>
      </c>
      <c r="C102" s="22">
        <f>SUM(C103:C153)</f>
        <v>265900</v>
      </c>
      <c r="D102" s="7"/>
      <c r="E102" s="23">
        <f>SUM(E103:E153)</f>
        <v>265900</v>
      </c>
      <c r="F102" s="7"/>
      <c r="G102" s="23">
        <f>SUM(G103:G153)</f>
        <v>303900</v>
      </c>
      <c r="H102" s="7"/>
      <c r="I102" s="23">
        <f>G102</f>
        <v>303900</v>
      </c>
    </row>
    <row r="103" spans="1:9" ht="12.95" customHeight="1" x14ac:dyDescent="0.25">
      <c r="A103" s="18" t="s">
        <v>72</v>
      </c>
      <c r="B103" s="19" t="s">
        <v>74</v>
      </c>
      <c r="C103" s="22">
        <v>2500</v>
      </c>
      <c r="D103" s="7"/>
      <c r="E103" s="23">
        <v>2500</v>
      </c>
      <c r="F103" s="7"/>
      <c r="G103" s="23">
        <v>2500</v>
      </c>
      <c r="H103" s="7"/>
      <c r="I103" s="23">
        <v>2500</v>
      </c>
    </row>
    <row r="104" spans="1:9" ht="12.95" customHeight="1" x14ac:dyDescent="0.25">
      <c r="A104" s="18" t="s">
        <v>72</v>
      </c>
      <c r="B104" s="19" t="s">
        <v>75</v>
      </c>
      <c r="C104" s="22">
        <v>2000</v>
      </c>
      <c r="D104" s="7"/>
      <c r="E104" s="23">
        <v>2000</v>
      </c>
      <c r="F104" s="7"/>
      <c r="G104" s="23">
        <v>2000</v>
      </c>
      <c r="H104" s="7"/>
      <c r="I104" s="23">
        <v>2000</v>
      </c>
    </row>
    <row r="105" spans="1:9" ht="12.95" customHeight="1" x14ac:dyDescent="0.25">
      <c r="A105" s="18" t="s">
        <v>72</v>
      </c>
      <c r="B105" s="19" t="s">
        <v>76</v>
      </c>
      <c r="C105" s="22">
        <v>35000</v>
      </c>
      <c r="D105" s="7"/>
      <c r="E105" s="23">
        <v>35000</v>
      </c>
      <c r="F105" s="7"/>
      <c r="G105" s="23">
        <v>35000</v>
      </c>
      <c r="H105" s="7"/>
      <c r="I105" s="23">
        <v>35000</v>
      </c>
    </row>
    <row r="106" spans="1:9" ht="12.95" customHeight="1" x14ac:dyDescent="0.25">
      <c r="A106" s="18" t="s">
        <v>72</v>
      </c>
      <c r="B106" s="19" t="s">
        <v>77</v>
      </c>
      <c r="C106" s="22">
        <v>2400</v>
      </c>
      <c r="D106" s="7"/>
      <c r="E106" s="23">
        <v>2400</v>
      </c>
      <c r="F106" s="7"/>
      <c r="G106" s="23">
        <v>2400</v>
      </c>
      <c r="H106" s="7"/>
      <c r="I106" s="23">
        <v>2400</v>
      </c>
    </row>
    <row r="107" spans="1:9" ht="12.95" customHeight="1" x14ac:dyDescent="0.25">
      <c r="A107" s="18" t="s">
        <v>72</v>
      </c>
      <c r="B107" s="19" t="s">
        <v>78</v>
      </c>
      <c r="C107" s="22">
        <v>21000</v>
      </c>
      <c r="D107" s="7"/>
      <c r="E107" s="23">
        <v>21000</v>
      </c>
      <c r="F107" s="7"/>
      <c r="G107" s="23">
        <v>21000</v>
      </c>
      <c r="H107" s="7"/>
      <c r="I107" s="23">
        <v>21000</v>
      </c>
    </row>
    <row r="108" spans="1:9" ht="12.95" customHeight="1" x14ac:dyDescent="0.25">
      <c r="A108" s="18" t="s">
        <v>72</v>
      </c>
      <c r="B108" s="19" t="s">
        <v>79</v>
      </c>
      <c r="C108" s="22">
        <v>250</v>
      </c>
      <c r="D108" s="7"/>
      <c r="E108" s="23">
        <v>250</v>
      </c>
      <c r="F108" s="7"/>
      <c r="G108" s="23">
        <v>250</v>
      </c>
      <c r="H108" s="7"/>
      <c r="I108" s="23">
        <v>250</v>
      </c>
    </row>
    <row r="109" spans="1:9" ht="12.95" customHeight="1" x14ac:dyDescent="0.25">
      <c r="A109" s="18" t="s">
        <v>72</v>
      </c>
      <c r="B109" s="19" t="s">
        <v>80</v>
      </c>
      <c r="C109" s="22">
        <v>6000</v>
      </c>
      <c r="D109" s="7"/>
      <c r="E109" s="23">
        <v>6000</v>
      </c>
      <c r="F109" s="7"/>
      <c r="G109" s="23">
        <v>6000</v>
      </c>
      <c r="H109" s="7"/>
      <c r="I109" s="23">
        <v>6000</v>
      </c>
    </row>
    <row r="110" spans="1:9" ht="12.95" customHeight="1" x14ac:dyDescent="0.25">
      <c r="A110" s="18" t="s">
        <v>72</v>
      </c>
      <c r="B110" s="19" t="s">
        <v>81</v>
      </c>
      <c r="C110" s="22">
        <v>2000</v>
      </c>
      <c r="D110" s="7"/>
      <c r="E110" s="23">
        <v>2000</v>
      </c>
      <c r="F110" s="7"/>
      <c r="G110" s="23">
        <v>2000</v>
      </c>
      <c r="H110" s="7"/>
      <c r="I110" s="23">
        <v>2000</v>
      </c>
    </row>
    <row r="111" spans="1:9" ht="12.95" customHeight="1" x14ac:dyDescent="0.25">
      <c r="A111" s="18" t="s">
        <v>72</v>
      </c>
      <c r="B111" s="19" t="s">
        <v>82</v>
      </c>
      <c r="C111" s="22">
        <v>100</v>
      </c>
      <c r="D111" s="7"/>
      <c r="E111" s="23">
        <v>100</v>
      </c>
      <c r="F111" s="7"/>
      <c r="G111" s="23">
        <v>100</v>
      </c>
      <c r="H111" s="7"/>
      <c r="I111" s="23">
        <v>100</v>
      </c>
    </row>
    <row r="112" spans="1:9" ht="12.95" customHeight="1" x14ac:dyDescent="0.25">
      <c r="A112" s="18" t="s">
        <v>72</v>
      </c>
      <c r="B112" s="19" t="s">
        <v>83</v>
      </c>
      <c r="C112" s="22">
        <v>1000</v>
      </c>
      <c r="D112" s="7"/>
      <c r="E112" s="23">
        <v>1000</v>
      </c>
      <c r="F112" s="7"/>
      <c r="G112" s="23">
        <v>1000</v>
      </c>
      <c r="H112" s="7"/>
      <c r="I112" s="23">
        <v>1000</v>
      </c>
    </row>
    <row r="113" spans="1:9" ht="12.95" customHeight="1" x14ac:dyDescent="0.25">
      <c r="A113" s="18" t="s">
        <v>72</v>
      </c>
      <c r="B113" s="19" t="s">
        <v>84</v>
      </c>
      <c r="C113" s="22">
        <v>100</v>
      </c>
      <c r="D113" s="7"/>
      <c r="E113" s="23">
        <v>100</v>
      </c>
      <c r="F113" s="7"/>
      <c r="G113" s="23">
        <v>100</v>
      </c>
      <c r="H113" s="7"/>
      <c r="I113" s="23">
        <v>100</v>
      </c>
    </row>
    <row r="114" spans="1:9" ht="12.95" customHeight="1" x14ac:dyDescent="0.25">
      <c r="A114" s="18" t="s">
        <v>72</v>
      </c>
      <c r="B114" s="19" t="s">
        <v>85</v>
      </c>
      <c r="C114" s="22">
        <v>8500</v>
      </c>
      <c r="D114" s="7"/>
      <c r="E114" s="23">
        <v>8500</v>
      </c>
      <c r="F114" s="7"/>
      <c r="G114" s="23">
        <v>8500</v>
      </c>
      <c r="H114" s="7"/>
      <c r="I114" s="23">
        <v>8500</v>
      </c>
    </row>
    <row r="115" spans="1:9" ht="12.95" customHeight="1" x14ac:dyDescent="0.25">
      <c r="A115" s="18" t="s">
        <v>72</v>
      </c>
      <c r="B115" s="19" t="s">
        <v>86</v>
      </c>
      <c r="C115" s="22">
        <v>1000</v>
      </c>
      <c r="D115" s="7"/>
      <c r="E115" s="23">
        <v>1000</v>
      </c>
      <c r="F115" s="7"/>
      <c r="G115" s="23">
        <v>1000</v>
      </c>
      <c r="H115" s="7"/>
      <c r="I115" s="23">
        <v>1000</v>
      </c>
    </row>
    <row r="116" spans="1:9" ht="12.95" customHeight="1" x14ac:dyDescent="0.25">
      <c r="A116" s="18" t="s">
        <v>72</v>
      </c>
      <c r="B116" s="19" t="s">
        <v>87</v>
      </c>
      <c r="C116" s="22">
        <v>2200</v>
      </c>
      <c r="D116" s="7"/>
      <c r="E116" s="23">
        <v>2200</v>
      </c>
      <c r="F116" s="7"/>
      <c r="G116" s="23">
        <v>2200</v>
      </c>
      <c r="H116" s="7"/>
      <c r="I116" s="23">
        <v>2200</v>
      </c>
    </row>
    <row r="117" spans="1:9" ht="12.95" customHeight="1" x14ac:dyDescent="0.25">
      <c r="A117" s="18" t="s">
        <v>72</v>
      </c>
      <c r="B117" s="19" t="s">
        <v>88</v>
      </c>
      <c r="C117" s="22">
        <v>4500</v>
      </c>
      <c r="D117" s="7"/>
      <c r="E117" s="23">
        <v>4500</v>
      </c>
      <c r="F117" s="7"/>
      <c r="G117" s="23">
        <v>4500</v>
      </c>
      <c r="H117" s="7"/>
      <c r="I117" s="23">
        <v>4500</v>
      </c>
    </row>
    <row r="118" spans="1:9" ht="12.95" customHeight="1" x14ac:dyDescent="0.25">
      <c r="A118" s="18" t="s">
        <v>72</v>
      </c>
      <c r="B118" s="19" t="s">
        <v>89</v>
      </c>
      <c r="C118" s="22">
        <v>600</v>
      </c>
      <c r="D118" s="7"/>
      <c r="E118" s="23">
        <v>600</v>
      </c>
      <c r="F118" s="7"/>
      <c r="G118" s="23">
        <v>600</v>
      </c>
      <c r="H118" s="7"/>
      <c r="I118" s="23">
        <v>600</v>
      </c>
    </row>
    <row r="119" spans="1:9" ht="12.95" customHeight="1" x14ac:dyDescent="0.25">
      <c r="A119" s="18" t="s">
        <v>72</v>
      </c>
      <c r="B119" s="19" t="s">
        <v>90</v>
      </c>
      <c r="C119" s="22">
        <v>6700</v>
      </c>
      <c r="D119" s="7"/>
      <c r="E119" s="23">
        <v>6700</v>
      </c>
      <c r="F119" s="7"/>
      <c r="G119" s="23">
        <v>6700</v>
      </c>
      <c r="H119" s="7"/>
      <c r="I119" s="23">
        <v>6700</v>
      </c>
    </row>
    <row r="120" spans="1:9" ht="12.95" customHeight="1" x14ac:dyDescent="0.25">
      <c r="A120" s="18" t="s">
        <v>72</v>
      </c>
      <c r="B120" s="19" t="s">
        <v>91</v>
      </c>
      <c r="C120" s="22">
        <v>2500</v>
      </c>
      <c r="D120" s="7"/>
      <c r="E120" s="23">
        <v>2500</v>
      </c>
      <c r="F120" s="7"/>
      <c r="G120" s="23">
        <v>2500</v>
      </c>
      <c r="H120" s="7"/>
      <c r="I120" s="23">
        <v>2500</v>
      </c>
    </row>
    <row r="121" spans="1:9" ht="12.95" customHeight="1" x14ac:dyDescent="0.25">
      <c r="A121" s="18" t="s">
        <v>72</v>
      </c>
      <c r="B121" s="19" t="s">
        <v>92</v>
      </c>
      <c r="C121" s="22">
        <v>1400</v>
      </c>
      <c r="D121" s="7"/>
      <c r="E121" s="23">
        <v>1400</v>
      </c>
      <c r="F121" s="7"/>
      <c r="G121" s="23">
        <v>1400</v>
      </c>
      <c r="H121" s="7"/>
      <c r="I121" s="23">
        <v>1400</v>
      </c>
    </row>
    <row r="122" spans="1:9" ht="12.95" customHeight="1" x14ac:dyDescent="0.25">
      <c r="A122" s="18" t="s">
        <v>72</v>
      </c>
      <c r="B122" s="19" t="s">
        <v>93</v>
      </c>
      <c r="C122" s="22">
        <v>100</v>
      </c>
      <c r="D122" s="7"/>
      <c r="E122" s="23">
        <v>100</v>
      </c>
      <c r="F122" s="7"/>
      <c r="G122" s="23">
        <v>100</v>
      </c>
      <c r="H122" s="7"/>
      <c r="I122" s="23">
        <v>100</v>
      </c>
    </row>
    <row r="123" spans="1:9" ht="12.95" customHeight="1" x14ac:dyDescent="0.25">
      <c r="A123" s="18" t="s">
        <v>72</v>
      </c>
      <c r="B123" s="19" t="s">
        <v>94</v>
      </c>
      <c r="C123" s="22">
        <v>300</v>
      </c>
      <c r="D123" s="7"/>
      <c r="E123" s="23">
        <v>300</v>
      </c>
      <c r="F123" s="7"/>
      <c r="G123" s="23">
        <v>300</v>
      </c>
      <c r="H123" s="7"/>
      <c r="I123" s="23">
        <v>300</v>
      </c>
    </row>
    <row r="124" spans="1:9" ht="12.95" customHeight="1" x14ac:dyDescent="0.25">
      <c r="A124" s="18" t="s">
        <v>72</v>
      </c>
      <c r="B124" s="19" t="s">
        <v>95</v>
      </c>
      <c r="C124" s="22">
        <v>500</v>
      </c>
      <c r="D124" s="7"/>
      <c r="E124" s="23">
        <v>500</v>
      </c>
      <c r="F124" s="7"/>
      <c r="G124" s="23">
        <v>500</v>
      </c>
      <c r="H124" s="7"/>
      <c r="I124" s="23">
        <v>500</v>
      </c>
    </row>
    <row r="125" spans="1:9" ht="12.95" customHeight="1" x14ac:dyDescent="0.25">
      <c r="A125" s="18" t="s">
        <v>72</v>
      </c>
      <c r="B125" s="19" t="s">
        <v>96</v>
      </c>
      <c r="C125" s="22">
        <v>50</v>
      </c>
      <c r="D125" s="7"/>
      <c r="E125" s="23">
        <v>50</v>
      </c>
      <c r="F125" s="7"/>
      <c r="G125" s="23">
        <v>50</v>
      </c>
      <c r="H125" s="7"/>
      <c r="I125" s="23">
        <v>50</v>
      </c>
    </row>
    <row r="126" spans="1:9" ht="12.95" customHeight="1" x14ac:dyDescent="0.25">
      <c r="A126" s="18" t="s">
        <v>72</v>
      </c>
      <c r="B126" s="19" t="s">
        <v>97</v>
      </c>
      <c r="C126" s="22">
        <v>10000</v>
      </c>
      <c r="D126" s="7"/>
      <c r="E126" s="23">
        <v>10000</v>
      </c>
      <c r="F126" s="7"/>
      <c r="G126" s="23">
        <v>10000</v>
      </c>
      <c r="H126" s="7"/>
      <c r="I126" s="23">
        <v>10000</v>
      </c>
    </row>
    <row r="127" spans="1:9" ht="12.95" customHeight="1" x14ac:dyDescent="0.25">
      <c r="A127" s="18" t="s">
        <v>72</v>
      </c>
      <c r="B127" s="19" t="s">
        <v>98</v>
      </c>
      <c r="C127" s="22">
        <v>100</v>
      </c>
      <c r="D127" s="7"/>
      <c r="E127" s="23">
        <v>100</v>
      </c>
      <c r="F127" s="7"/>
      <c r="G127" s="23">
        <v>100</v>
      </c>
      <c r="H127" s="7"/>
      <c r="I127" s="23">
        <v>100</v>
      </c>
    </row>
    <row r="128" spans="1:9" ht="12.95" customHeight="1" x14ac:dyDescent="0.25">
      <c r="A128" s="18" t="s">
        <v>72</v>
      </c>
      <c r="B128" s="19" t="s">
        <v>99</v>
      </c>
      <c r="C128" s="22">
        <v>100</v>
      </c>
      <c r="D128" s="7"/>
      <c r="E128" s="23">
        <v>100</v>
      </c>
      <c r="F128" s="7"/>
      <c r="G128" s="23">
        <v>100</v>
      </c>
      <c r="H128" s="7"/>
      <c r="I128" s="23">
        <v>100</v>
      </c>
    </row>
    <row r="129" spans="1:9" ht="12.95" customHeight="1" x14ac:dyDescent="0.25">
      <c r="A129" s="18" t="s">
        <v>72</v>
      </c>
      <c r="B129" s="19" t="s">
        <v>100</v>
      </c>
      <c r="C129" s="22">
        <v>20000</v>
      </c>
      <c r="D129" s="7"/>
      <c r="E129" s="23">
        <v>20000</v>
      </c>
      <c r="F129" s="7"/>
      <c r="G129" s="23">
        <v>20000</v>
      </c>
      <c r="H129" s="7"/>
      <c r="I129" s="23">
        <v>20000</v>
      </c>
    </row>
    <row r="130" spans="1:9" ht="12.95" customHeight="1" x14ac:dyDescent="0.25">
      <c r="A130" s="18" t="s">
        <v>72</v>
      </c>
      <c r="B130" s="19" t="s">
        <v>409</v>
      </c>
      <c r="C130" s="22"/>
      <c r="D130" s="7"/>
      <c r="E130" s="23"/>
      <c r="F130" s="7">
        <v>38000</v>
      </c>
      <c r="G130" s="23">
        <f>F130</f>
        <v>38000</v>
      </c>
      <c r="H130" s="7"/>
      <c r="I130" s="23">
        <f>G133</f>
        <v>3400</v>
      </c>
    </row>
    <row r="131" spans="1:9" ht="12.95" customHeight="1" x14ac:dyDescent="0.25">
      <c r="A131" s="18" t="s">
        <v>72</v>
      </c>
      <c r="B131" s="19" t="s">
        <v>286</v>
      </c>
      <c r="C131" s="22">
        <v>500</v>
      </c>
      <c r="D131" s="7"/>
      <c r="E131" s="23">
        <v>500</v>
      </c>
      <c r="F131" s="7"/>
      <c r="G131" s="23">
        <v>500</v>
      </c>
      <c r="H131" s="7"/>
      <c r="I131" s="23">
        <v>500</v>
      </c>
    </row>
    <row r="132" spans="1:9" ht="12.95" customHeight="1" x14ac:dyDescent="0.25">
      <c r="A132" s="18" t="s">
        <v>72</v>
      </c>
      <c r="B132" s="19" t="s">
        <v>101</v>
      </c>
      <c r="C132" s="20">
        <v>3000</v>
      </c>
      <c r="D132" s="7"/>
      <c r="E132" s="21">
        <v>3000</v>
      </c>
      <c r="F132" s="7"/>
      <c r="G132" s="21">
        <v>3000</v>
      </c>
      <c r="H132" s="7"/>
      <c r="I132" s="21">
        <v>3000</v>
      </c>
    </row>
    <row r="133" spans="1:9" ht="12.95" customHeight="1" x14ac:dyDescent="0.25">
      <c r="A133" s="18" t="s">
        <v>72</v>
      </c>
      <c r="B133" s="19" t="s">
        <v>102</v>
      </c>
      <c r="C133" s="20">
        <v>3400</v>
      </c>
      <c r="D133" s="7"/>
      <c r="E133" s="21">
        <v>3400</v>
      </c>
      <c r="F133" s="7"/>
      <c r="G133" s="21">
        <v>3400</v>
      </c>
      <c r="H133" s="7"/>
      <c r="I133" s="21">
        <v>3400</v>
      </c>
    </row>
    <row r="134" spans="1:9" ht="12.95" customHeight="1" x14ac:dyDescent="0.25">
      <c r="A134" s="18" t="s">
        <v>72</v>
      </c>
      <c r="B134" s="51" t="s">
        <v>103</v>
      </c>
      <c r="C134" s="22">
        <v>1800</v>
      </c>
      <c r="D134" s="7"/>
      <c r="E134" s="23">
        <v>1800</v>
      </c>
      <c r="F134" s="7"/>
      <c r="G134" s="23">
        <v>1800</v>
      </c>
      <c r="H134" s="7"/>
      <c r="I134" s="23">
        <v>1800</v>
      </c>
    </row>
    <row r="135" spans="1:9" ht="12.95" customHeight="1" x14ac:dyDescent="0.25">
      <c r="A135" s="18" t="s">
        <v>72</v>
      </c>
      <c r="B135" s="51" t="s">
        <v>104</v>
      </c>
      <c r="C135" s="22">
        <v>2500</v>
      </c>
      <c r="D135" s="7"/>
      <c r="E135" s="23">
        <v>2500</v>
      </c>
      <c r="F135" s="7"/>
      <c r="G135" s="23">
        <v>2500</v>
      </c>
      <c r="H135" s="7"/>
      <c r="I135" s="23">
        <v>2500</v>
      </c>
    </row>
    <row r="136" spans="1:9" ht="12.95" customHeight="1" x14ac:dyDescent="0.25">
      <c r="A136" s="18" t="s">
        <v>72</v>
      </c>
      <c r="B136" s="51" t="s">
        <v>105</v>
      </c>
      <c r="C136" s="22">
        <v>3000</v>
      </c>
      <c r="D136" s="7"/>
      <c r="E136" s="23">
        <v>3000</v>
      </c>
      <c r="F136" s="7"/>
      <c r="G136" s="23">
        <v>3000</v>
      </c>
      <c r="H136" s="7"/>
      <c r="I136" s="23">
        <v>3000</v>
      </c>
    </row>
    <row r="137" spans="1:9" ht="12.95" customHeight="1" x14ac:dyDescent="0.25">
      <c r="A137" s="18" t="s">
        <v>72</v>
      </c>
      <c r="B137" s="51" t="s">
        <v>106</v>
      </c>
      <c r="C137" s="22">
        <v>20000</v>
      </c>
      <c r="D137" s="7"/>
      <c r="E137" s="23">
        <v>20000</v>
      </c>
      <c r="F137" s="7"/>
      <c r="G137" s="23">
        <v>20000</v>
      </c>
      <c r="H137" s="7"/>
      <c r="I137" s="23">
        <v>20000</v>
      </c>
    </row>
    <row r="138" spans="1:9" ht="12.95" customHeight="1" x14ac:dyDescent="0.25">
      <c r="A138" s="18" t="s">
        <v>72</v>
      </c>
      <c r="B138" s="51" t="s">
        <v>107</v>
      </c>
      <c r="C138" s="22">
        <v>4500</v>
      </c>
      <c r="D138" s="7"/>
      <c r="E138" s="23">
        <v>4500</v>
      </c>
      <c r="F138" s="7"/>
      <c r="G138" s="23">
        <v>4500</v>
      </c>
      <c r="H138" s="7"/>
      <c r="I138" s="23">
        <v>4500</v>
      </c>
    </row>
    <row r="139" spans="1:9" ht="12.95" customHeight="1" x14ac:dyDescent="0.25">
      <c r="A139" s="18" t="s">
        <v>72</v>
      </c>
      <c r="B139" s="51" t="s">
        <v>108</v>
      </c>
      <c r="C139" s="22">
        <v>5000</v>
      </c>
      <c r="D139" s="7"/>
      <c r="E139" s="23">
        <v>5000</v>
      </c>
      <c r="F139" s="7"/>
      <c r="G139" s="23">
        <v>5000</v>
      </c>
      <c r="H139" s="7"/>
      <c r="I139" s="23">
        <v>5000</v>
      </c>
    </row>
    <row r="140" spans="1:9" ht="12.95" customHeight="1" x14ac:dyDescent="0.25">
      <c r="A140" s="18" t="s">
        <v>72</v>
      </c>
      <c r="B140" s="51" t="s">
        <v>109</v>
      </c>
      <c r="C140" s="22">
        <v>31400</v>
      </c>
      <c r="D140" s="7"/>
      <c r="E140" s="23">
        <v>31400</v>
      </c>
      <c r="F140" s="7"/>
      <c r="G140" s="23">
        <v>31400</v>
      </c>
      <c r="H140" s="7"/>
      <c r="I140" s="23">
        <v>31400</v>
      </c>
    </row>
    <row r="141" spans="1:9" ht="12.95" customHeight="1" x14ac:dyDescent="0.25">
      <c r="A141" s="18" t="s">
        <v>72</v>
      </c>
      <c r="B141" s="51" t="s">
        <v>306</v>
      </c>
      <c r="C141" s="22">
        <v>5000</v>
      </c>
      <c r="D141" s="7"/>
      <c r="E141" s="23">
        <v>5000</v>
      </c>
      <c r="F141" s="7"/>
      <c r="G141" s="23">
        <v>5000</v>
      </c>
      <c r="H141" s="7"/>
      <c r="I141" s="23">
        <v>5000</v>
      </c>
    </row>
    <row r="142" spans="1:9" ht="12.95" customHeight="1" x14ac:dyDescent="0.25">
      <c r="A142" s="18" t="s">
        <v>72</v>
      </c>
      <c r="B142" s="51" t="s">
        <v>110</v>
      </c>
      <c r="C142" s="22">
        <v>200</v>
      </c>
      <c r="D142" s="7"/>
      <c r="E142" s="23">
        <v>200</v>
      </c>
      <c r="F142" s="7"/>
      <c r="G142" s="23">
        <v>200</v>
      </c>
      <c r="H142" s="7"/>
      <c r="I142" s="23">
        <v>200</v>
      </c>
    </row>
    <row r="143" spans="1:9" ht="12.95" customHeight="1" x14ac:dyDescent="0.25">
      <c r="A143" s="18" t="s">
        <v>72</v>
      </c>
      <c r="B143" s="51" t="s">
        <v>111</v>
      </c>
      <c r="C143" s="22">
        <v>2000</v>
      </c>
      <c r="D143" s="7"/>
      <c r="E143" s="23">
        <v>2000</v>
      </c>
      <c r="F143" s="7"/>
      <c r="G143" s="23">
        <v>2000</v>
      </c>
      <c r="H143" s="7"/>
      <c r="I143" s="23">
        <v>2000</v>
      </c>
    </row>
    <row r="144" spans="1:9" ht="12.95" customHeight="1" x14ac:dyDescent="0.25">
      <c r="A144" s="18" t="s">
        <v>72</v>
      </c>
      <c r="B144" s="51" t="s">
        <v>112</v>
      </c>
      <c r="C144" s="22">
        <v>300</v>
      </c>
      <c r="D144" s="7"/>
      <c r="E144" s="23">
        <v>300</v>
      </c>
      <c r="F144" s="7"/>
      <c r="G144" s="23">
        <v>300</v>
      </c>
      <c r="H144" s="7"/>
      <c r="I144" s="23">
        <v>300</v>
      </c>
    </row>
    <row r="145" spans="1:9" ht="12.95" customHeight="1" x14ac:dyDescent="0.25">
      <c r="A145" s="18" t="s">
        <v>72</v>
      </c>
      <c r="B145" s="51" t="s">
        <v>113</v>
      </c>
      <c r="C145" s="22">
        <v>11000</v>
      </c>
      <c r="D145" s="7"/>
      <c r="E145" s="23">
        <v>11000</v>
      </c>
      <c r="F145" s="7"/>
      <c r="G145" s="23">
        <v>11000</v>
      </c>
      <c r="H145" s="7"/>
      <c r="I145" s="23">
        <v>11000</v>
      </c>
    </row>
    <row r="146" spans="1:9" ht="12.95" customHeight="1" x14ac:dyDescent="0.25">
      <c r="A146" s="18" t="s">
        <v>72</v>
      </c>
      <c r="B146" s="51" t="s">
        <v>114</v>
      </c>
      <c r="C146" s="22">
        <v>20000</v>
      </c>
      <c r="D146" s="7"/>
      <c r="E146" s="23">
        <v>20000</v>
      </c>
      <c r="F146" s="7"/>
      <c r="G146" s="23">
        <v>20000</v>
      </c>
      <c r="H146" s="7"/>
      <c r="I146" s="23">
        <v>20000</v>
      </c>
    </row>
    <row r="147" spans="1:9" ht="12.95" customHeight="1" x14ac:dyDescent="0.25">
      <c r="A147" s="18" t="s">
        <v>72</v>
      </c>
      <c r="B147" s="51" t="s">
        <v>115</v>
      </c>
      <c r="C147" s="22">
        <v>2700</v>
      </c>
      <c r="D147" s="7"/>
      <c r="E147" s="23">
        <v>2700</v>
      </c>
      <c r="F147" s="7"/>
      <c r="G147" s="23">
        <v>2700</v>
      </c>
      <c r="H147" s="7"/>
      <c r="I147" s="23">
        <v>2700</v>
      </c>
    </row>
    <row r="148" spans="1:9" ht="12.95" customHeight="1" x14ac:dyDescent="0.25">
      <c r="A148" s="18" t="s">
        <v>72</v>
      </c>
      <c r="B148" s="51" t="s">
        <v>287</v>
      </c>
      <c r="C148" s="22">
        <v>300</v>
      </c>
      <c r="D148" s="7"/>
      <c r="E148" s="23">
        <v>300</v>
      </c>
      <c r="F148" s="7"/>
      <c r="G148" s="23">
        <v>300</v>
      </c>
      <c r="H148" s="7"/>
      <c r="I148" s="23">
        <v>300</v>
      </c>
    </row>
    <row r="149" spans="1:9" ht="12.95" customHeight="1" x14ac:dyDescent="0.25">
      <c r="A149" s="18" t="s">
        <v>72</v>
      </c>
      <c r="B149" s="51" t="s">
        <v>116</v>
      </c>
      <c r="C149" s="22">
        <v>400</v>
      </c>
      <c r="D149" s="7"/>
      <c r="E149" s="23">
        <v>400</v>
      </c>
      <c r="F149" s="7"/>
      <c r="G149" s="23">
        <v>400</v>
      </c>
      <c r="H149" s="7"/>
      <c r="I149" s="23">
        <v>400</v>
      </c>
    </row>
    <row r="150" spans="1:9" ht="12.95" customHeight="1" x14ac:dyDescent="0.25">
      <c r="A150" s="18" t="s">
        <v>72</v>
      </c>
      <c r="B150" s="19" t="s">
        <v>117</v>
      </c>
      <c r="C150" s="20">
        <v>5500</v>
      </c>
      <c r="D150" s="7"/>
      <c r="E150" s="21">
        <v>5500</v>
      </c>
      <c r="F150" s="7"/>
      <c r="G150" s="21">
        <v>5500</v>
      </c>
      <c r="H150" s="7"/>
      <c r="I150" s="21">
        <v>5500</v>
      </c>
    </row>
    <row r="151" spans="1:9" ht="12.95" customHeight="1" x14ac:dyDescent="0.25">
      <c r="A151" s="18" t="s">
        <v>72</v>
      </c>
      <c r="B151" s="19" t="s">
        <v>118</v>
      </c>
      <c r="C151" s="22">
        <v>9000</v>
      </c>
      <c r="D151" s="7"/>
      <c r="E151" s="23">
        <v>9000</v>
      </c>
      <c r="F151" s="7"/>
      <c r="G151" s="23">
        <v>9000</v>
      </c>
      <c r="H151" s="7"/>
      <c r="I151" s="23">
        <v>9000</v>
      </c>
    </row>
    <row r="152" spans="1:9" ht="12.95" customHeight="1" x14ac:dyDescent="0.25">
      <c r="A152" s="18" t="s">
        <v>72</v>
      </c>
      <c r="B152" s="19" t="s">
        <v>119</v>
      </c>
      <c r="C152" s="22">
        <v>1000</v>
      </c>
      <c r="D152" s="7"/>
      <c r="E152" s="23">
        <v>1000</v>
      </c>
      <c r="F152" s="7"/>
      <c r="G152" s="23">
        <v>1000</v>
      </c>
      <c r="H152" s="7"/>
      <c r="I152" s="23">
        <v>1000</v>
      </c>
    </row>
    <row r="153" spans="1:9" ht="12.95" customHeight="1" x14ac:dyDescent="0.25">
      <c r="A153" s="18" t="s">
        <v>72</v>
      </c>
      <c r="B153" s="19" t="s">
        <v>120</v>
      </c>
      <c r="C153" s="22">
        <v>2500</v>
      </c>
      <c r="D153" s="7"/>
      <c r="E153" s="23">
        <v>2500</v>
      </c>
      <c r="F153" s="7"/>
      <c r="G153" s="23">
        <v>2500</v>
      </c>
      <c r="H153" s="7"/>
      <c r="I153" s="23">
        <v>2500</v>
      </c>
    </row>
    <row r="154" spans="1:9" ht="12.95" customHeight="1" x14ac:dyDescent="0.25">
      <c r="A154" s="18"/>
      <c r="B154" s="19"/>
      <c r="C154" s="22"/>
      <c r="D154" s="7"/>
      <c r="E154" s="23"/>
      <c r="F154" s="7"/>
      <c r="G154" s="23"/>
      <c r="H154" s="7"/>
      <c r="I154" s="23"/>
    </row>
    <row r="155" spans="1:9" s="3" customFormat="1" ht="12.95" customHeight="1" x14ac:dyDescent="0.25">
      <c r="A155" s="16">
        <v>640</v>
      </c>
      <c r="B155" s="17" t="s">
        <v>121</v>
      </c>
      <c r="C155" s="49">
        <f t="shared" ref="C155:E155" si="16">SUM(C156:C157)</f>
        <v>3125</v>
      </c>
      <c r="D155" s="52"/>
      <c r="E155" s="50">
        <f t="shared" si="16"/>
        <v>3125</v>
      </c>
      <c r="F155" s="52"/>
      <c r="G155" s="50">
        <f t="shared" ref="G155" si="17">SUM(G156:G157)</f>
        <v>3125</v>
      </c>
      <c r="H155" s="7"/>
      <c r="I155" s="50">
        <f t="shared" ref="I155" si="18">SUM(I156:I157)</f>
        <v>3125</v>
      </c>
    </row>
    <row r="156" spans="1:9" ht="12.95" customHeight="1" x14ac:dyDescent="0.25">
      <c r="A156" s="18" t="s">
        <v>122</v>
      </c>
      <c r="B156" s="19" t="s">
        <v>123</v>
      </c>
      <c r="C156" s="22">
        <v>2425</v>
      </c>
      <c r="D156" s="7"/>
      <c r="E156" s="23">
        <v>2425</v>
      </c>
      <c r="F156" s="7"/>
      <c r="G156" s="23">
        <v>2425</v>
      </c>
      <c r="H156" s="7"/>
      <c r="I156" s="23">
        <v>2425</v>
      </c>
    </row>
    <row r="157" spans="1:9" ht="12.95" customHeight="1" x14ac:dyDescent="0.25">
      <c r="A157" s="18" t="s">
        <v>122</v>
      </c>
      <c r="B157" s="19" t="s">
        <v>124</v>
      </c>
      <c r="C157" s="22">
        <v>700</v>
      </c>
      <c r="D157" s="7"/>
      <c r="E157" s="23">
        <v>700</v>
      </c>
      <c r="F157" s="7"/>
      <c r="G157" s="23">
        <v>700</v>
      </c>
      <c r="H157" s="7"/>
      <c r="I157" s="23">
        <v>700</v>
      </c>
    </row>
    <row r="158" spans="1:9" ht="12.95" customHeight="1" x14ac:dyDescent="0.25">
      <c r="A158" s="18"/>
      <c r="B158" s="19"/>
      <c r="C158" s="22"/>
      <c r="D158" s="7"/>
      <c r="E158" s="23"/>
      <c r="F158" s="7"/>
      <c r="G158" s="23"/>
      <c r="H158" s="52"/>
      <c r="I158" s="23"/>
    </row>
    <row r="159" spans="1:9" ht="12.95" customHeight="1" x14ac:dyDescent="0.25">
      <c r="A159" s="16" t="s">
        <v>125</v>
      </c>
      <c r="B159" s="17" t="s">
        <v>126</v>
      </c>
      <c r="C159" s="49">
        <f t="shared" ref="C159:E159" si="19">SUM(C160:C162)</f>
        <v>21706</v>
      </c>
      <c r="D159" s="7"/>
      <c r="E159" s="50">
        <f t="shared" si="19"/>
        <v>24506</v>
      </c>
      <c r="F159" s="7"/>
      <c r="G159" s="50">
        <f t="shared" ref="G159:I159" si="20">SUM(G160:G162)</f>
        <v>24506</v>
      </c>
      <c r="H159" s="113"/>
      <c r="I159" s="50">
        <f t="shared" si="20"/>
        <v>24506</v>
      </c>
    </row>
    <row r="160" spans="1:9" ht="12.95" customHeight="1" x14ac:dyDescent="0.25">
      <c r="A160" s="33" t="s">
        <v>68</v>
      </c>
      <c r="B160" s="19" t="s">
        <v>127</v>
      </c>
      <c r="C160" s="34">
        <v>15007</v>
      </c>
      <c r="D160" s="53"/>
      <c r="E160" s="35">
        <f>D160+C160</f>
        <v>15007</v>
      </c>
      <c r="F160" s="7"/>
      <c r="G160" s="35">
        <f>F160+E160</f>
        <v>15007</v>
      </c>
      <c r="H160" s="7"/>
      <c r="I160" s="23">
        <f>G160</f>
        <v>15007</v>
      </c>
    </row>
    <row r="161" spans="1:9" ht="12.95" customHeight="1" x14ac:dyDescent="0.25">
      <c r="A161" s="33" t="s">
        <v>70</v>
      </c>
      <c r="B161" s="19" t="s">
        <v>71</v>
      </c>
      <c r="C161" s="34">
        <v>5249</v>
      </c>
      <c r="D161" s="53"/>
      <c r="E161" s="35">
        <f>D161+C161</f>
        <v>5249</v>
      </c>
      <c r="F161" s="7"/>
      <c r="G161" s="35">
        <f>F161+E161</f>
        <v>5249</v>
      </c>
      <c r="H161" s="7"/>
      <c r="I161" s="23">
        <f>G161</f>
        <v>5249</v>
      </c>
    </row>
    <row r="162" spans="1:9" ht="12.95" customHeight="1" x14ac:dyDescent="0.25">
      <c r="A162" s="33" t="s">
        <v>72</v>
      </c>
      <c r="B162" s="19" t="s">
        <v>128</v>
      </c>
      <c r="C162" s="34">
        <v>1450</v>
      </c>
      <c r="D162" s="54">
        <v>2800</v>
      </c>
      <c r="E162" s="35">
        <f>D162+C162</f>
        <v>4250</v>
      </c>
      <c r="F162" s="7"/>
      <c r="G162" s="35">
        <f>F162+E162</f>
        <v>4250</v>
      </c>
      <c r="H162" s="7"/>
      <c r="I162" s="23">
        <f>G162</f>
        <v>4250</v>
      </c>
    </row>
    <row r="163" spans="1:9" ht="12.95" customHeight="1" x14ac:dyDescent="0.25">
      <c r="A163" s="18"/>
      <c r="B163" s="19"/>
      <c r="C163" s="22"/>
      <c r="D163" s="7"/>
      <c r="E163" s="23"/>
      <c r="F163" s="7"/>
      <c r="G163" s="23"/>
      <c r="H163" s="7"/>
      <c r="I163" s="35"/>
    </row>
    <row r="164" spans="1:9" ht="12.95" customHeight="1" x14ac:dyDescent="0.25">
      <c r="A164" s="16" t="s">
        <v>66</v>
      </c>
      <c r="B164" s="17" t="s">
        <v>129</v>
      </c>
      <c r="C164" s="49">
        <f>SUM(C165:C166)</f>
        <v>2693</v>
      </c>
      <c r="D164" s="7"/>
      <c r="E164" s="50">
        <f>SUM(E165:E166)</f>
        <v>2700</v>
      </c>
      <c r="F164" s="7"/>
      <c r="G164" s="50">
        <f>SUM(G165:G166)</f>
        <v>2700</v>
      </c>
      <c r="H164" s="7"/>
      <c r="I164" s="114">
        <f>H164+G164</f>
        <v>2700</v>
      </c>
    </row>
    <row r="165" spans="1:9" ht="12.95" customHeight="1" x14ac:dyDescent="0.25">
      <c r="A165" s="33" t="s">
        <v>161</v>
      </c>
      <c r="B165" s="19" t="s">
        <v>372</v>
      </c>
      <c r="C165" s="34">
        <v>2603</v>
      </c>
      <c r="D165" s="7">
        <v>7</v>
      </c>
      <c r="E165" s="35">
        <f>D165+C165</f>
        <v>2610</v>
      </c>
      <c r="F165" s="7"/>
      <c r="G165" s="35">
        <f>F165+E165</f>
        <v>2610</v>
      </c>
      <c r="H165" s="7"/>
      <c r="I165" s="35">
        <f>H165+G165</f>
        <v>2610</v>
      </c>
    </row>
    <row r="166" spans="1:9" ht="12.95" customHeight="1" x14ac:dyDescent="0.25">
      <c r="A166" s="33" t="s">
        <v>161</v>
      </c>
      <c r="B166" s="19" t="s">
        <v>298</v>
      </c>
      <c r="C166" s="34">
        <v>90</v>
      </c>
      <c r="D166" s="7"/>
      <c r="E166" s="35">
        <v>90</v>
      </c>
      <c r="F166" s="7"/>
      <c r="G166" s="35">
        <v>90</v>
      </c>
      <c r="H166" s="7"/>
      <c r="I166" s="23">
        <f>G166</f>
        <v>90</v>
      </c>
    </row>
    <row r="167" spans="1:9" ht="12.95" customHeight="1" x14ac:dyDescent="0.25">
      <c r="A167" s="18"/>
      <c r="B167" s="19"/>
      <c r="C167" s="22"/>
      <c r="D167" s="7"/>
      <c r="E167" s="23"/>
      <c r="F167" s="7"/>
      <c r="G167" s="23"/>
      <c r="H167" s="7"/>
      <c r="I167" s="50"/>
    </row>
    <row r="168" spans="1:9" ht="12.95" customHeight="1" x14ac:dyDescent="0.25">
      <c r="A168" s="16" t="s">
        <v>130</v>
      </c>
      <c r="B168" s="17" t="s">
        <v>131</v>
      </c>
      <c r="C168" s="49">
        <f t="shared" ref="C168:E168" si="21">SUM(C169:C171)</f>
        <v>8000</v>
      </c>
      <c r="D168" s="7"/>
      <c r="E168" s="50">
        <f t="shared" si="21"/>
        <v>8000</v>
      </c>
      <c r="F168" s="7"/>
      <c r="G168" s="50">
        <f t="shared" ref="G168:I168" si="22">SUM(G169:G171)</f>
        <v>8000</v>
      </c>
      <c r="H168" s="113"/>
      <c r="I168" s="50">
        <f t="shared" si="22"/>
        <v>8000</v>
      </c>
    </row>
    <row r="169" spans="1:9" ht="12.95" customHeight="1" x14ac:dyDescent="0.25">
      <c r="A169" s="33" t="s">
        <v>72</v>
      </c>
      <c r="B169" s="19" t="s">
        <v>132</v>
      </c>
      <c r="C169" s="34">
        <v>6000</v>
      </c>
      <c r="D169" s="7"/>
      <c r="E169" s="35">
        <v>6000</v>
      </c>
      <c r="F169" s="7"/>
      <c r="G169" s="35">
        <v>6000</v>
      </c>
      <c r="H169" s="7"/>
      <c r="I169" s="35">
        <f>G169</f>
        <v>6000</v>
      </c>
    </row>
    <row r="170" spans="1:9" ht="12.95" customHeight="1" x14ac:dyDescent="0.25">
      <c r="A170" s="33" t="s">
        <v>72</v>
      </c>
      <c r="B170" s="19" t="s">
        <v>133</v>
      </c>
      <c r="C170" s="34">
        <v>1500</v>
      </c>
      <c r="D170" s="7"/>
      <c r="E170" s="35">
        <v>1500</v>
      </c>
      <c r="F170" s="7"/>
      <c r="G170" s="35">
        <v>1500</v>
      </c>
      <c r="H170" s="7"/>
      <c r="I170" s="35">
        <f t="shared" ref="I170:I171" si="23">G170</f>
        <v>1500</v>
      </c>
    </row>
    <row r="171" spans="1:9" ht="12.95" customHeight="1" x14ac:dyDescent="0.25">
      <c r="A171" s="33" t="s">
        <v>72</v>
      </c>
      <c r="B171" s="19" t="s">
        <v>134</v>
      </c>
      <c r="C171" s="34">
        <v>500</v>
      </c>
      <c r="D171" s="7"/>
      <c r="E171" s="35">
        <v>500</v>
      </c>
      <c r="F171" s="7"/>
      <c r="G171" s="35">
        <v>500</v>
      </c>
      <c r="H171" s="7"/>
      <c r="I171" s="35">
        <f t="shared" si="23"/>
        <v>500</v>
      </c>
    </row>
    <row r="172" spans="1:9" ht="12.95" customHeight="1" x14ac:dyDescent="0.25">
      <c r="A172" s="18"/>
      <c r="B172" s="19"/>
      <c r="C172" s="22"/>
      <c r="D172" s="7"/>
      <c r="E172" s="23"/>
      <c r="F172" s="7"/>
      <c r="G172" s="23"/>
      <c r="H172" s="7"/>
      <c r="I172" s="35"/>
    </row>
    <row r="173" spans="1:9" ht="12.95" customHeight="1" x14ac:dyDescent="0.25">
      <c r="A173" s="16" t="s">
        <v>379</v>
      </c>
      <c r="B173" s="17" t="s">
        <v>135</v>
      </c>
      <c r="C173" s="49">
        <f t="shared" ref="C173:E173" si="24">SUM(C174:C176)</f>
        <v>14965</v>
      </c>
      <c r="D173" s="7"/>
      <c r="E173" s="50">
        <f t="shared" si="24"/>
        <v>14774</v>
      </c>
      <c r="F173" s="7"/>
      <c r="G173" s="50">
        <f>SUM(G174:G176)</f>
        <v>14774</v>
      </c>
      <c r="H173" s="113"/>
      <c r="I173" s="50">
        <f t="shared" ref="I173" si="25">SUM(I174:I176)</f>
        <v>15269</v>
      </c>
    </row>
    <row r="174" spans="1:9" ht="12.95" customHeight="1" x14ac:dyDescent="0.25">
      <c r="A174" s="33" t="s">
        <v>68</v>
      </c>
      <c r="B174" s="19" t="s">
        <v>136</v>
      </c>
      <c r="C174" s="34">
        <v>10046</v>
      </c>
      <c r="D174" s="7"/>
      <c r="E174" s="35">
        <v>10046</v>
      </c>
      <c r="F174" s="7"/>
      <c r="G174" s="35">
        <v>10046</v>
      </c>
      <c r="H174" s="7">
        <v>495</v>
      </c>
      <c r="I174" s="35">
        <f>H174+G174</f>
        <v>10541</v>
      </c>
    </row>
    <row r="175" spans="1:9" ht="12.95" customHeight="1" x14ac:dyDescent="0.25">
      <c r="A175" s="33" t="s">
        <v>70</v>
      </c>
      <c r="B175" s="19" t="s">
        <v>71</v>
      </c>
      <c r="C175" s="34">
        <v>3819</v>
      </c>
      <c r="D175" s="7">
        <v>-191</v>
      </c>
      <c r="E175" s="35">
        <f>D175+C175</f>
        <v>3628</v>
      </c>
      <c r="F175" s="7"/>
      <c r="G175" s="35">
        <f>F175+E175</f>
        <v>3628</v>
      </c>
      <c r="H175" s="7"/>
      <c r="I175" s="35">
        <f>H175+G175</f>
        <v>3628</v>
      </c>
    </row>
    <row r="176" spans="1:9" ht="12.95" customHeight="1" x14ac:dyDescent="0.25">
      <c r="A176" s="33" t="s">
        <v>72</v>
      </c>
      <c r="B176" s="19" t="s">
        <v>128</v>
      </c>
      <c r="C176" s="34">
        <v>1100</v>
      </c>
      <c r="D176" s="7"/>
      <c r="E176" s="35">
        <v>1100</v>
      </c>
      <c r="F176" s="7"/>
      <c r="G176" s="35">
        <v>1100</v>
      </c>
      <c r="H176" s="7"/>
      <c r="I176" s="35">
        <f>H176+G176</f>
        <v>1100</v>
      </c>
    </row>
    <row r="177" spans="1:9" ht="12.95" customHeight="1" x14ac:dyDescent="0.25">
      <c r="A177" s="18"/>
      <c r="B177" s="19"/>
      <c r="C177" s="22"/>
      <c r="D177" s="7"/>
      <c r="E177" s="23"/>
      <c r="F177" s="7"/>
      <c r="G177" s="23"/>
      <c r="H177" s="7"/>
      <c r="I177" s="35"/>
    </row>
    <row r="178" spans="1:9" ht="12.95" customHeight="1" x14ac:dyDescent="0.25">
      <c r="A178" s="16" t="s">
        <v>137</v>
      </c>
      <c r="B178" s="17" t="s">
        <v>138</v>
      </c>
      <c r="C178" s="49">
        <f t="shared" ref="C178:G178" si="26">SUM(C179)</f>
        <v>6357</v>
      </c>
      <c r="D178" s="7"/>
      <c r="E178" s="50">
        <f t="shared" si="26"/>
        <v>6357</v>
      </c>
      <c r="F178" s="7"/>
      <c r="G178" s="50">
        <f t="shared" si="26"/>
        <v>6357</v>
      </c>
      <c r="H178" s="7"/>
      <c r="I178" s="114">
        <f>H178+G178</f>
        <v>6357</v>
      </c>
    </row>
    <row r="179" spans="1:9" ht="12.95" customHeight="1" x14ac:dyDescent="0.25">
      <c r="A179" s="33" t="s">
        <v>72</v>
      </c>
      <c r="B179" s="19" t="s">
        <v>138</v>
      </c>
      <c r="C179" s="34">
        <v>6357</v>
      </c>
      <c r="D179" s="7"/>
      <c r="E179" s="35">
        <v>6357</v>
      </c>
      <c r="F179" s="7"/>
      <c r="G179" s="35">
        <v>6357</v>
      </c>
      <c r="H179" s="7"/>
      <c r="I179" s="35">
        <f>G179</f>
        <v>6357</v>
      </c>
    </row>
    <row r="180" spans="1:9" ht="12.95" customHeight="1" x14ac:dyDescent="0.25">
      <c r="A180" s="18"/>
      <c r="B180" s="19"/>
      <c r="C180" s="22"/>
      <c r="D180" s="7"/>
      <c r="E180" s="23"/>
      <c r="F180" s="7"/>
      <c r="G180" s="23"/>
      <c r="H180" s="7"/>
      <c r="I180" s="23"/>
    </row>
    <row r="181" spans="1:9" ht="12.95" customHeight="1" x14ac:dyDescent="0.25">
      <c r="A181" s="16" t="s">
        <v>139</v>
      </c>
      <c r="B181" s="17" t="s">
        <v>140</v>
      </c>
      <c r="C181" s="49">
        <f t="shared" ref="C181:G181" si="27">SUM(C182:C182)</f>
        <v>5000</v>
      </c>
      <c r="D181" s="7"/>
      <c r="E181" s="50">
        <f t="shared" si="27"/>
        <v>5000</v>
      </c>
      <c r="F181" s="7"/>
      <c r="G181" s="50">
        <f t="shared" si="27"/>
        <v>5000</v>
      </c>
      <c r="H181" s="7"/>
      <c r="I181" s="50">
        <f t="shared" ref="I181" si="28">SUM(I182:I182)</f>
        <v>5000</v>
      </c>
    </row>
    <row r="182" spans="1:9" ht="12.95" customHeight="1" x14ac:dyDescent="0.25">
      <c r="A182" s="33" t="s">
        <v>141</v>
      </c>
      <c r="B182" s="19" t="s">
        <v>142</v>
      </c>
      <c r="C182" s="34">
        <v>5000</v>
      </c>
      <c r="D182" s="7"/>
      <c r="E182" s="35">
        <v>5000</v>
      </c>
      <c r="F182" s="7"/>
      <c r="G182" s="35">
        <v>5000</v>
      </c>
      <c r="H182" s="7"/>
      <c r="I182" s="35">
        <v>5000</v>
      </c>
    </row>
    <row r="183" spans="1:9" ht="12.95" customHeight="1" x14ac:dyDescent="0.25">
      <c r="A183" s="18"/>
      <c r="B183" s="19"/>
      <c r="C183" s="49"/>
      <c r="D183" s="7"/>
      <c r="E183" s="50"/>
      <c r="F183" s="7"/>
      <c r="G183" s="50"/>
      <c r="H183" s="7"/>
      <c r="I183" s="23"/>
    </row>
    <row r="184" spans="1:9" ht="12.95" customHeight="1" x14ac:dyDescent="0.25">
      <c r="A184" s="16" t="s">
        <v>143</v>
      </c>
      <c r="B184" s="17" t="s">
        <v>144</v>
      </c>
      <c r="C184" s="49">
        <f t="shared" ref="C184:E184" si="29">C185+C190</f>
        <v>119350</v>
      </c>
      <c r="D184" s="7"/>
      <c r="E184" s="50">
        <f t="shared" si="29"/>
        <v>119350</v>
      </c>
      <c r="F184" s="7"/>
      <c r="G184" s="50">
        <f t="shared" ref="G184" si="30">G185+G190</f>
        <v>119350</v>
      </c>
      <c r="H184" s="7"/>
      <c r="I184" s="50">
        <f t="shared" ref="I184" si="31">I185+I190</f>
        <v>119350</v>
      </c>
    </row>
    <row r="185" spans="1:9" ht="12.95" customHeight="1" x14ac:dyDescent="0.25">
      <c r="A185" s="16"/>
      <c r="B185" s="17" t="s">
        <v>145</v>
      </c>
      <c r="C185" s="49">
        <f t="shared" ref="C185:E185" si="32">SUM(C186:C189)</f>
        <v>82700</v>
      </c>
      <c r="D185" s="7"/>
      <c r="E185" s="50">
        <f t="shared" si="32"/>
        <v>82700</v>
      </c>
      <c r="F185" s="7"/>
      <c r="G185" s="50">
        <f t="shared" ref="G185" si="33">SUM(G186:G189)</f>
        <v>82700</v>
      </c>
      <c r="H185" s="7"/>
      <c r="I185" s="50">
        <f t="shared" ref="I185" si="34">SUM(I186:I189)</f>
        <v>82700</v>
      </c>
    </row>
    <row r="186" spans="1:9" ht="12.95" customHeight="1" x14ac:dyDescent="0.25">
      <c r="A186" s="33" t="s">
        <v>68</v>
      </c>
      <c r="B186" s="19" t="s">
        <v>146</v>
      </c>
      <c r="C186" s="34">
        <v>50985</v>
      </c>
      <c r="D186" s="7"/>
      <c r="E186" s="35">
        <v>50985</v>
      </c>
      <c r="F186" s="109"/>
      <c r="G186" s="35">
        <v>50985</v>
      </c>
      <c r="H186" s="7"/>
      <c r="I186" s="35">
        <v>50985</v>
      </c>
    </row>
    <row r="187" spans="1:9" ht="12.95" customHeight="1" x14ac:dyDescent="0.25">
      <c r="A187" s="33" t="s">
        <v>70</v>
      </c>
      <c r="B187" s="19" t="s">
        <v>71</v>
      </c>
      <c r="C187" s="34">
        <v>18025</v>
      </c>
      <c r="D187" s="7"/>
      <c r="E187" s="35">
        <v>18025</v>
      </c>
      <c r="F187" s="7"/>
      <c r="G187" s="35">
        <v>18025</v>
      </c>
      <c r="H187" s="7"/>
      <c r="I187" s="35">
        <v>18025</v>
      </c>
    </row>
    <row r="188" spans="1:9" ht="12.95" customHeight="1" x14ac:dyDescent="0.25">
      <c r="A188" s="33" t="s">
        <v>72</v>
      </c>
      <c r="B188" s="19" t="s">
        <v>73</v>
      </c>
      <c r="C188" s="34">
        <v>13590</v>
      </c>
      <c r="D188" s="7"/>
      <c r="E188" s="35">
        <v>13590</v>
      </c>
      <c r="F188" s="7"/>
      <c r="G188" s="35">
        <v>13590</v>
      </c>
      <c r="H188" s="7"/>
      <c r="I188" s="35">
        <v>13590</v>
      </c>
    </row>
    <row r="189" spans="1:9" ht="12.95" customHeight="1" x14ac:dyDescent="0.25">
      <c r="A189" s="33" t="s">
        <v>122</v>
      </c>
      <c r="B189" s="19" t="s">
        <v>147</v>
      </c>
      <c r="C189" s="34">
        <v>100</v>
      </c>
      <c r="D189" s="7"/>
      <c r="E189" s="35">
        <v>100</v>
      </c>
      <c r="F189" s="7"/>
      <c r="G189" s="35">
        <v>100</v>
      </c>
      <c r="H189" s="7"/>
      <c r="I189" s="35">
        <v>100</v>
      </c>
    </row>
    <row r="190" spans="1:9" ht="12.95" customHeight="1" x14ac:dyDescent="0.25">
      <c r="A190" s="18"/>
      <c r="B190" s="17" t="s">
        <v>148</v>
      </c>
      <c r="C190" s="49">
        <f>SUM(C191:C194)</f>
        <v>36650</v>
      </c>
      <c r="D190" s="7"/>
      <c r="E190" s="50">
        <f>SUM(E191:E194)</f>
        <v>36650</v>
      </c>
      <c r="F190" s="7"/>
      <c r="G190" s="50">
        <f>SUM(G191:G194)</f>
        <v>36650</v>
      </c>
      <c r="H190" s="7"/>
      <c r="I190" s="50">
        <f>SUM(I191:I194)</f>
        <v>36650</v>
      </c>
    </row>
    <row r="191" spans="1:9" ht="12.95" customHeight="1" x14ac:dyDescent="0.25">
      <c r="A191" s="33" t="s">
        <v>68</v>
      </c>
      <c r="B191" s="19" t="s">
        <v>146</v>
      </c>
      <c r="C191" s="34">
        <v>25000</v>
      </c>
      <c r="D191" s="7"/>
      <c r="E191" s="35">
        <v>25000</v>
      </c>
      <c r="F191" s="7"/>
      <c r="G191" s="35">
        <v>25000</v>
      </c>
      <c r="H191" s="7"/>
      <c r="I191" s="35">
        <v>25000</v>
      </c>
    </row>
    <row r="192" spans="1:9" ht="12.95" customHeight="1" x14ac:dyDescent="0.25">
      <c r="A192" s="33" t="s">
        <v>70</v>
      </c>
      <c r="B192" s="19" t="s">
        <v>71</v>
      </c>
      <c r="C192" s="34">
        <v>8750</v>
      </c>
      <c r="D192" s="7"/>
      <c r="E192" s="35">
        <v>8750</v>
      </c>
      <c r="F192" s="7"/>
      <c r="G192" s="35">
        <v>8750</v>
      </c>
      <c r="H192" s="7"/>
      <c r="I192" s="35">
        <v>8750</v>
      </c>
    </row>
    <row r="193" spans="1:9" ht="12.95" customHeight="1" x14ac:dyDescent="0.25">
      <c r="A193" s="33" t="s">
        <v>72</v>
      </c>
      <c r="B193" s="19" t="s">
        <v>73</v>
      </c>
      <c r="C193" s="34">
        <v>2600</v>
      </c>
      <c r="D193" s="7"/>
      <c r="E193" s="35">
        <v>2600</v>
      </c>
      <c r="F193" s="7"/>
      <c r="G193" s="35">
        <v>2600</v>
      </c>
      <c r="H193" s="7"/>
      <c r="I193" s="35">
        <v>2600</v>
      </c>
    </row>
    <row r="194" spans="1:9" ht="12.95" customHeight="1" x14ac:dyDescent="0.25">
      <c r="A194" s="33" t="s">
        <v>122</v>
      </c>
      <c r="B194" s="56" t="s">
        <v>209</v>
      </c>
      <c r="C194" s="34">
        <v>300</v>
      </c>
      <c r="D194" s="7"/>
      <c r="E194" s="35">
        <v>300</v>
      </c>
      <c r="F194" s="7"/>
      <c r="G194" s="35">
        <v>300</v>
      </c>
      <c r="H194" s="7"/>
      <c r="I194" s="35">
        <v>300</v>
      </c>
    </row>
    <row r="195" spans="1:9" ht="12.95" customHeight="1" x14ac:dyDescent="0.25">
      <c r="A195" s="18"/>
      <c r="B195" s="51"/>
      <c r="C195" s="22"/>
      <c r="D195" s="7"/>
      <c r="E195" s="23"/>
      <c r="F195" s="7"/>
      <c r="G195" s="23"/>
      <c r="H195" s="7"/>
      <c r="I195" s="23"/>
    </row>
    <row r="196" spans="1:9" ht="12.95" customHeight="1" x14ac:dyDescent="0.25">
      <c r="A196" s="16" t="s">
        <v>149</v>
      </c>
      <c r="B196" s="57" t="s">
        <v>150</v>
      </c>
      <c r="C196" s="49">
        <f>C197</f>
        <v>5000</v>
      </c>
      <c r="D196" s="7"/>
      <c r="E196" s="50">
        <f>E197</f>
        <v>5000</v>
      </c>
      <c r="F196" s="7"/>
      <c r="G196" s="50">
        <f>G197</f>
        <v>5000</v>
      </c>
      <c r="H196" s="7"/>
      <c r="I196" s="50">
        <f>SUM(I197:I198)</f>
        <v>10000</v>
      </c>
    </row>
    <row r="197" spans="1:9" ht="12.95" customHeight="1" x14ac:dyDescent="0.25">
      <c r="A197" s="18" t="s">
        <v>72</v>
      </c>
      <c r="B197" s="51" t="s">
        <v>73</v>
      </c>
      <c r="C197" s="22">
        <v>5000</v>
      </c>
      <c r="D197" s="7"/>
      <c r="E197" s="23">
        <v>5000</v>
      </c>
      <c r="F197" s="109"/>
      <c r="G197" s="23">
        <v>5000</v>
      </c>
      <c r="H197" s="7"/>
      <c r="I197" s="23">
        <f>G197</f>
        <v>5000</v>
      </c>
    </row>
    <row r="198" spans="1:9" ht="12.95" customHeight="1" x14ac:dyDescent="0.25">
      <c r="A198" s="18" t="s">
        <v>72</v>
      </c>
      <c r="B198" s="51" t="s">
        <v>414</v>
      </c>
      <c r="C198" s="22"/>
      <c r="D198" s="7"/>
      <c r="E198" s="23"/>
      <c r="F198" s="109"/>
      <c r="G198" s="23"/>
      <c r="H198" s="7">
        <v>5000</v>
      </c>
      <c r="I198" s="23">
        <f>H198</f>
        <v>5000</v>
      </c>
    </row>
    <row r="199" spans="1:9" ht="12.95" customHeight="1" x14ac:dyDescent="0.25">
      <c r="A199" s="16"/>
      <c r="B199" s="57"/>
      <c r="C199" s="22"/>
      <c r="D199" s="7"/>
      <c r="E199" s="23"/>
      <c r="F199" s="7"/>
      <c r="G199" s="23"/>
      <c r="H199" s="7"/>
      <c r="I199" s="23"/>
    </row>
    <row r="200" spans="1:9" ht="12.95" customHeight="1" x14ac:dyDescent="0.25">
      <c r="A200" s="16" t="s">
        <v>151</v>
      </c>
      <c r="B200" s="57" t="s">
        <v>152</v>
      </c>
      <c r="C200" s="49">
        <f>SUM(C201:C204)</f>
        <v>132341</v>
      </c>
      <c r="D200" s="7"/>
      <c r="E200" s="50">
        <f>SUM(E201:E204)</f>
        <v>132341</v>
      </c>
      <c r="F200" s="7"/>
      <c r="G200" s="50">
        <f>SUM(G201:G204)</f>
        <v>125541</v>
      </c>
      <c r="H200" s="7"/>
      <c r="I200" s="50">
        <f>SUM(I201:I204)</f>
        <v>125541</v>
      </c>
    </row>
    <row r="201" spans="1:9" ht="12.95" customHeight="1" x14ac:dyDescent="0.25">
      <c r="A201" s="18" t="s">
        <v>153</v>
      </c>
      <c r="B201" s="51" t="s">
        <v>154</v>
      </c>
      <c r="C201" s="22">
        <v>341</v>
      </c>
      <c r="D201" s="7"/>
      <c r="E201" s="23">
        <v>341</v>
      </c>
      <c r="F201" s="109"/>
      <c r="G201" s="23">
        <v>341</v>
      </c>
      <c r="H201" s="7"/>
      <c r="I201" s="23">
        <v>341</v>
      </c>
    </row>
    <row r="202" spans="1:9" ht="12.95" customHeight="1" x14ac:dyDescent="0.25">
      <c r="A202" s="18" t="s">
        <v>376</v>
      </c>
      <c r="B202" s="51" t="s">
        <v>332</v>
      </c>
      <c r="C202" s="22">
        <v>110000</v>
      </c>
      <c r="D202" s="7"/>
      <c r="E202" s="23">
        <v>110000</v>
      </c>
      <c r="F202" s="109">
        <v>-6800</v>
      </c>
      <c r="G202" s="23">
        <f>F202+E202</f>
        <v>103200</v>
      </c>
      <c r="H202" s="7"/>
      <c r="I202" s="23">
        <f>H202+G202</f>
        <v>103200</v>
      </c>
    </row>
    <row r="203" spans="1:9" ht="12.95" customHeight="1" x14ac:dyDescent="0.25">
      <c r="A203" s="18" t="s">
        <v>382</v>
      </c>
      <c r="B203" s="51" t="s">
        <v>299</v>
      </c>
      <c r="C203" s="22">
        <v>10000</v>
      </c>
      <c r="D203" s="7"/>
      <c r="E203" s="23">
        <v>10000</v>
      </c>
      <c r="F203" s="109"/>
      <c r="G203" s="23">
        <v>10000</v>
      </c>
      <c r="H203" s="7"/>
      <c r="I203" s="23">
        <v>10000</v>
      </c>
    </row>
    <row r="204" spans="1:9" ht="12.95" customHeight="1" x14ac:dyDescent="0.25">
      <c r="A204" s="18" t="s">
        <v>153</v>
      </c>
      <c r="B204" s="51" t="s">
        <v>318</v>
      </c>
      <c r="C204" s="22">
        <v>12000</v>
      </c>
      <c r="D204" s="7"/>
      <c r="E204" s="23">
        <v>12000</v>
      </c>
      <c r="F204" s="7"/>
      <c r="G204" s="23">
        <v>12000</v>
      </c>
      <c r="H204" s="7"/>
      <c r="I204" s="23">
        <v>12000</v>
      </c>
    </row>
    <row r="205" spans="1:9" ht="12.95" customHeight="1" x14ac:dyDescent="0.25">
      <c r="A205" s="18"/>
      <c r="B205" s="51"/>
      <c r="C205" s="49"/>
      <c r="D205" s="7"/>
      <c r="E205" s="50"/>
      <c r="F205" s="7"/>
      <c r="G205" s="50"/>
      <c r="H205" s="7"/>
      <c r="I205" s="23"/>
    </row>
    <row r="206" spans="1:9" ht="12.95" customHeight="1" x14ac:dyDescent="0.25">
      <c r="A206" s="16" t="s">
        <v>155</v>
      </c>
      <c r="B206" s="57" t="s">
        <v>156</v>
      </c>
      <c r="C206" s="49">
        <f t="shared" ref="C206:E206" si="35">SUM(C207:C211)</f>
        <v>336400</v>
      </c>
      <c r="D206" s="7"/>
      <c r="E206" s="50">
        <f t="shared" si="35"/>
        <v>336400</v>
      </c>
      <c r="F206" s="7"/>
      <c r="G206" s="50">
        <f t="shared" ref="G206:I206" si="36">SUM(G207:G211)</f>
        <v>294661</v>
      </c>
      <c r="H206" s="7"/>
      <c r="I206" s="50">
        <f t="shared" si="36"/>
        <v>294661</v>
      </c>
    </row>
    <row r="207" spans="1:9" ht="12.95" customHeight="1" x14ac:dyDescent="0.25">
      <c r="A207" s="33" t="s">
        <v>72</v>
      </c>
      <c r="B207" s="51" t="s">
        <v>157</v>
      </c>
      <c r="C207" s="58">
        <v>300</v>
      </c>
      <c r="D207" s="7"/>
      <c r="E207" s="59">
        <v>300</v>
      </c>
      <c r="F207" s="7"/>
      <c r="G207" s="59">
        <v>300</v>
      </c>
      <c r="H207" s="7"/>
      <c r="I207" s="59">
        <v>300</v>
      </c>
    </row>
    <row r="208" spans="1:9" ht="12.95" customHeight="1" x14ac:dyDescent="0.25">
      <c r="A208" s="33" t="s">
        <v>72</v>
      </c>
      <c r="B208" s="51" t="s">
        <v>158</v>
      </c>
      <c r="C208" s="58">
        <v>1100</v>
      </c>
      <c r="D208" s="7"/>
      <c r="E208" s="59">
        <v>1100</v>
      </c>
      <c r="F208" s="7"/>
      <c r="G208" s="59">
        <v>1100</v>
      </c>
      <c r="H208" s="7"/>
      <c r="I208" s="59">
        <v>1100</v>
      </c>
    </row>
    <row r="209" spans="1:9" ht="12.95" customHeight="1" x14ac:dyDescent="0.25">
      <c r="A209" s="33" t="s">
        <v>122</v>
      </c>
      <c r="B209" s="51" t="s">
        <v>329</v>
      </c>
      <c r="C209" s="58">
        <v>55200</v>
      </c>
      <c r="D209" s="7"/>
      <c r="E209" s="59">
        <v>55200</v>
      </c>
      <c r="F209" s="7"/>
      <c r="G209" s="59">
        <v>55200</v>
      </c>
      <c r="H209" s="7"/>
      <c r="I209" s="59">
        <v>55200</v>
      </c>
    </row>
    <row r="210" spans="1:9" ht="12.95" customHeight="1" x14ac:dyDescent="0.25">
      <c r="A210" s="33" t="s">
        <v>122</v>
      </c>
      <c r="B210" s="51" t="s">
        <v>330</v>
      </c>
      <c r="C210" s="58">
        <v>85000</v>
      </c>
      <c r="D210" s="7"/>
      <c r="E210" s="59">
        <v>85000</v>
      </c>
      <c r="F210" s="7">
        <v>-35000</v>
      </c>
      <c r="G210" s="59">
        <f>F210+E210</f>
        <v>50000</v>
      </c>
      <c r="H210" s="7"/>
      <c r="I210" s="59">
        <f>H210+G210</f>
        <v>50000</v>
      </c>
    </row>
    <row r="211" spans="1:9" ht="12.95" customHeight="1" x14ac:dyDescent="0.25">
      <c r="A211" s="33" t="s">
        <v>122</v>
      </c>
      <c r="B211" s="51" t="s">
        <v>331</v>
      </c>
      <c r="C211" s="58">
        <v>194800</v>
      </c>
      <c r="D211" s="7"/>
      <c r="E211" s="59">
        <v>194800</v>
      </c>
      <c r="F211" s="109">
        <v>-6739</v>
      </c>
      <c r="G211" s="112">
        <f>F211+E211</f>
        <v>188061</v>
      </c>
      <c r="H211" s="7"/>
      <c r="I211" s="112">
        <f>H211+G211</f>
        <v>188061</v>
      </c>
    </row>
    <row r="212" spans="1:9" ht="12.95" customHeight="1" x14ac:dyDescent="0.25">
      <c r="A212" s="18"/>
      <c r="B212" s="51"/>
      <c r="C212" s="22"/>
      <c r="D212" s="7"/>
      <c r="E212" s="23"/>
      <c r="F212" s="7"/>
      <c r="G212" s="23"/>
      <c r="H212" s="7"/>
      <c r="I212" s="23"/>
    </row>
    <row r="213" spans="1:9" ht="12.95" customHeight="1" x14ac:dyDescent="0.25">
      <c r="A213" s="16" t="s">
        <v>159</v>
      </c>
      <c r="B213" s="57" t="s">
        <v>160</v>
      </c>
      <c r="C213" s="49">
        <f t="shared" ref="C213:I213" si="37">SUM(C214)</f>
        <v>800</v>
      </c>
      <c r="D213" s="7"/>
      <c r="E213" s="50">
        <f t="shared" si="37"/>
        <v>800</v>
      </c>
      <c r="F213" s="7"/>
      <c r="G213" s="50">
        <f t="shared" si="37"/>
        <v>800</v>
      </c>
      <c r="H213" s="7"/>
      <c r="I213" s="50">
        <f t="shared" si="37"/>
        <v>800</v>
      </c>
    </row>
    <row r="214" spans="1:9" ht="12.95" customHeight="1" x14ac:dyDescent="0.25">
      <c r="A214" s="18" t="s">
        <v>161</v>
      </c>
      <c r="B214" s="51" t="s">
        <v>162</v>
      </c>
      <c r="C214" s="22">
        <v>800</v>
      </c>
      <c r="D214" s="7"/>
      <c r="E214" s="23">
        <v>800</v>
      </c>
      <c r="F214" s="7"/>
      <c r="G214" s="23">
        <v>800</v>
      </c>
      <c r="H214" s="7"/>
      <c r="I214" s="23">
        <v>800</v>
      </c>
    </row>
    <row r="215" spans="1:9" ht="12.95" customHeight="1" x14ac:dyDescent="0.25">
      <c r="A215" s="18"/>
      <c r="B215" s="51"/>
      <c r="C215" s="20"/>
      <c r="D215" s="7"/>
      <c r="E215" s="21"/>
      <c r="F215" s="7"/>
      <c r="G215" s="21"/>
      <c r="H215" s="7"/>
      <c r="I215" s="112"/>
    </row>
    <row r="216" spans="1:9" ht="12.95" customHeight="1" x14ac:dyDescent="0.25">
      <c r="A216" s="60" t="s">
        <v>163</v>
      </c>
      <c r="B216" s="17" t="s">
        <v>164</v>
      </c>
      <c r="C216" s="49">
        <f t="shared" ref="C216:E216" si="38">SUM(C217:C220)</f>
        <v>55818</v>
      </c>
      <c r="D216" s="7"/>
      <c r="E216" s="50">
        <f t="shared" si="38"/>
        <v>55818</v>
      </c>
      <c r="F216" s="7"/>
      <c r="G216" s="50">
        <f t="shared" ref="G216" si="39">SUM(G217:G220)</f>
        <v>55893</v>
      </c>
      <c r="H216" s="7"/>
      <c r="I216" s="50">
        <f t="shared" ref="I216" si="40">SUM(I217:I220)</f>
        <v>55893</v>
      </c>
    </row>
    <row r="217" spans="1:9" ht="12.95" customHeight="1" x14ac:dyDescent="0.25">
      <c r="A217" s="33" t="s">
        <v>68</v>
      </c>
      <c r="B217" s="19" t="s">
        <v>165</v>
      </c>
      <c r="C217" s="34">
        <v>11248</v>
      </c>
      <c r="D217" s="7"/>
      <c r="E217" s="35">
        <v>11248</v>
      </c>
      <c r="F217" s="7"/>
      <c r="G217" s="35">
        <v>11248</v>
      </c>
      <c r="H217" s="7"/>
      <c r="I217" s="35">
        <v>11248</v>
      </c>
    </row>
    <row r="218" spans="1:9" ht="12.95" customHeight="1" x14ac:dyDescent="0.25">
      <c r="A218" s="33" t="s">
        <v>70</v>
      </c>
      <c r="B218" s="19" t="s">
        <v>166</v>
      </c>
      <c r="C218" s="34">
        <v>3482</v>
      </c>
      <c r="D218" s="7"/>
      <c r="E218" s="35">
        <v>3482</v>
      </c>
      <c r="F218" s="7"/>
      <c r="G218" s="35">
        <v>3482</v>
      </c>
      <c r="H218" s="7"/>
      <c r="I218" s="35">
        <v>3482</v>
      </c>
    </row>
    <row r="219" spans="1:9" ht="12.95" customHeight="1" x14ac:dyDescent="0.25">
      <c r="A219" s="33" t="s">
        <v>72</v>
      </c>
      <c r="B219" s="19" t="s">
        <v>73</v>
      </c>
      <c r="C219" s="34">
        <v>1088</v>
      </c>
      <c r="D219" s="7"/>
      <c r="E219" s="35">
        <v>1088</v>
      </c>
      <c r="F219" s="7">
        <v>75</v>
      </c>
      <c r="G219" s="35">
        <f>F219+E219</f>
        <v>1163</v>
      </c>
      <c r="H219" s="7"/>
      <c r="I219" s="35">
        <f>G219</f>
        <v>1163</v>
      </c>
    </row>
    <row r="220" spans="1:9" ht="12.95" customHeight="1" x14ac:dyDescent="0.25">
      <c r="A220" s="33" t="s">
        <v>72</v>
      </c>
      <c r="B220" s="19" t="s">
        <v>167</v>
      </c>
      <c r="C220" s="34">
        <v>40000</v>
      </c>
      <c r="D220" s="7"/>
      <c r="E220" s="35">
        <v>40000</v>
      </c>
      <c r="F220" s="7"/>
      <c r="G220" s="35">
        <v>40000</v>
      </c>
      <c r="H220" s="7"/>
      <c r="I220" s="35">
        <v>40000</v>
      </c>
    </row>
    <row r="221" spans="1:9" ht="12.95" customHeight="1" x14ac:dyDescent="0.25">
      <c r="A221" s="18"/>
      <c r="B221" s="19"/>
      <c r="C221" s="31"/>
      <c r="D221" s="7"/>
      <c r="E221" s="32"/>
      <c r="F221" s="7"/>
      <c r="G221" s="32"/>
      <c r="H221" s="7"/>
      <c r="I221" s="23"/>
    </row>
    <row r="222" spans="1:9" ht="12.95" customHeight="1" x14ac:dyDescent="0.25">
      <c r="A222" s="16" t="s">
        <v>168</v>
      </c>
      <c r="B222" s="17" t="s">
        <v>169</v>
      </c>
      <c r="C222" s="61">
        <f>SUM(C223:C230)</f>
        <v>125490</v>
      </c>
      <c r="D222" s="7"/>
      <c r="E222" s="62">
        <f>SUM(E223:E230)</f>
        <v>125490</v>
      </c>
      <c r="F222" s="7"/>
      <c r="G222" s="62">
        <f>SUM(G223:G230)</f>
        <v>179629</v>
      </c>
      <c r="H222" s="7"/>
      <c r="I222" s="62">
        <f>SUM(I223:I230)</f>
        <v>179629</v>
      </c>
    </row>
    <row r="223" spans="1:9" ht="12.95" customHeight="1" x14ac:dyDescent="0.25">
      <c r="A223" s="18" t="s">
        <v>68</v>
      </c>
      <c r="B223" s="51" t="s">
        <v>170</v>
      </c>
      <c r="C223" s="20">
        <v>3300</v>
      </c>
      <c r="D223" s="7"/>
      <c r="E223" s="21">
        <v>3300</v>
      </c>
      <c r="F223" s="7"/>
      <c r="G223" s="21">
        <v>3300</v>
      </c>
      <c r="H223" s="7"/>
      <c r="I223" s="21">
        <v>3300</v>
      </c>
    </row>
    <row r="224" spans="1:9" ht="12.95" customHeight="1" x14ac:dyDescent="0.25">
      <c r="A224" s="18" t="s">
        <v>70</v>
      </c>
      <c r="B224" s="51" t="s">
        <v>171</v>
      </c>
      <c r="C224" s="20">
        <v>950</v>
      </c>
      <c r="D224" s="7"/>
      <c r="E224" s="21">
        <v>950</v>
      </c>
      <c r="F224" s="7"/>
      <c r="G224" s="21">
        <v>950</v>
      </c>
      <c r="H224" s="7"/>
      <c r="I224" s="21">
        <v>950</v>
      </c>
    </row>
    <row r="225" spans="1:12" ht="12.95" customHeight="1" x14ac:dyDescent="0.25">
      <c r="A225" s="18" t="s">
        <v>72</v>
      </c>
      <c r="B225" s="51" t="s">
        <v>172</v>
      </c>
      <c r="C225" s="22">
        <v>1000</v>
      </c>
      <c r="D225" s="7"/>
      <c r="E225" s="23">
        <v>1000</v>
      </c>
      <c r="F225" s="7"/>
      <c r="G225" s="23">
        <v>1000</v>
      </c>
      <c r="H225" s="7"/>
      <c r="I225" s="23">
        <v>1000</v>
      </c>
    </row>
    <row r="226" spans="1:12" ht="12.95" customHeight="1" x14ac:dyDescent="0.25">
      <c r="A226" s="18" t="s">
        <v>72</v>
      </c>
      <c r="B226" s="51" t="s">
        <v>309</v>
      </c>
      <c r="C226" s="22">
        <v>7000</v>
      </c>
      <c r="D226" s="7"/>
      <c r="E226" s="23">
        <v>7000</v>
      </c>
      <c r="F226" s="7"/>
      <c r="G226" s="23">
        <v>7000</v>
      </c>
      <c r="H226" s="7"/>
      <c r="I226" s="23">
        <v>7000</v>
      </c>
    </row>
    <row r="227" spans="1:12" ht="12.95" customHeight="1" x14ac:dyDescent="0.25">
      <c r="A227" s="18" t="s">
        <v>72</v>
      </c>
      <c r="B227" s="51" t="s">
        <v>173</v>
      </c>
      <c r="C227" s="22">
        <v>700</v>
      </c>
      <c r="D227" s="7"/>
      <c r="E227" s="23">
        <v>700</v>
      </c>
      <c r="F227" s="7"/>
      <c r="G227" s="23">
        <v>700</v>
      </c>
      <c r="H227" s="7"/>
      <c r="I227" s="23">
        <v>700</v>
      </c>
    </row>
    <row r="228" spans="1:12" ht="12.95" customHeight="1" x14ac:dyDescent="0.25">
      <c r="A228" s="18" t="s">
        <v>72</v>
      </c>
      <c r="B228" s="51" t="s">
        <v>288</v>
      </c>
      <c r="C228" s="22">
        <v>2540</v>
      </c>
      <c r="D228" s="7"/>
      <c r="E228" s="23">
        <v>2540</v>
      </c>
      <c r="F228" s="7"/>
      <c r="G228" s="23">
        <v>2540</v>
      </c>
      <c r="H228" s="7"/>
      <c r="I228" s="23">
        <v>2540</v>
      </c>
      <c r="J228" s="63"/>
    </row>
    <row r="229" spans="1:12" ht="12.95" customHeight="1" x14ac:dyDescent="0.25">
      <c r="A229" s="18" t="s">
        <v>122</v>
      </c>
      <c r="B229" s="51" t="s">
        <v>333</v>
      </c>
      <c r="C229" s="22">
        <v>100000</v>
      </c>
      <c r="D229" s="7"/>
      <c r="E229" s="23">
        <v>100000</v>
      </c>
      <c r="F229" s="7">
        <v>54139</v>
      </c>
      <c r="G229" s="23">
        <f>F229+E229</f>
        <v>154139</v>
      </c>
      <c r="H229" s="53"/>
      <c r="I229" s="23">
        <f>H229+G229</f>
        <v>154139</v>
      </c>
    </row>
    <row r="230" spans="1:12" ht="12.95" customHeight="1" x14ac:dyDescent="0.25">
      <c r="A230" s="18" t="s">
        <v>72</v>
      </c>
      <c r="B230" s="64" t="s">
        <v>296</v>
      </c>
      <c r="C230" s="22">
        <v>10000</v>
      </c>
      <c r="D230" s="7"/>
      <c r="E230" s="23">
        <v>10000</v>
      </c>
      <c r="F230" s="7"/>
      <c r="G230" s="23">
        <v>10000</v>
      </c>
      <c r="H230" s="7"/>
      <c r="I230" s="23">
        <v>10000</v>
      </c>
    </row>
    <row r="231" spans="1:12" ht="12.95" customHeight="1" x14ac:dyDescent="0.25">
      <c r="A231" s="18"/>
      <c r="B231" s="64"/>
      <c r="C231" s="22"/>
      <c r="D231" s="7"/>
      <c r="E231" s="23"/>
      <c r="F231" s="7"/>
      <c r="G231" s="23"/>
      <c r="H231" s="7"/>
      <c r="I231" s="23"/>
    </row>
    <row r="232" spans="1:12" ht="12.95" customHeight="1" x14ac:dyDescent="0.25">
      <c r="A232" s="16" t="s">
        <v>174</v>
      </c>
      <c r="B232" s="57" t="s">
        <v>175</v>
      </c>
      <c r="C232" s="49">
        <f>SUM(C233:C236)</f>
        <v>81850</v>
      </c>
      <c r="D232" s="7"/>
      <c r="E232" s="50">
        <f>SUM(E233:E236)</f>
        <v>81850</v>
      </c>
      <c r="F232" s="7"/>
      <c r="G232" s="50">
        <f>SUM(G233:G236)</f>
        <v>76250</v>
      </c>
      <c r="H232" s="7"/>
      <c r="I232" s="50">
        <f>SUM(I233:I236)</f>
        <v>76250</v>
      </c>
    </row>
    <row r="233" spans="1:12" ht="12.95" customHeight="1" x14ac:dyDescent="0.25">
      <c r="A233" s="33" t="s">
        <v>72</v>
      </c>
      <c r="B233" s="51" t="s">
        <v>176</v>
      </c>
      <c r="C233" s="58">
        <v>53000</v>
      </c>
      <c r="D233" s="7"/>
      <c r="E233" s="59">
        <v>53000</v>
      </c>
      <c r="F233" s="7"/>
      <c r="G233" s="59">
        <v>53000</v>
      </c>
      <c r="H233" s="7"/>
      <c r="I233" s="59">
        <v>53000</v>
      </c>
    </row>
    <row r="234" spans="1:12" ht="12.95" customHeight="1" x14ac:dyDescent="0.25">
      <c r="A234" s="33" t="s">
        <v>72</v>
      </c>
      <c r="B234" s="51" t="s">
        <v>177</v>
      </c>
      <c r="C234" s="58">
        <v>350</v>
      </c>
      <c r="D234" s="7"/>
      <c r="E234" s="59">
        <v>350</v>
      </c>
      <c r="F234" s="7"/>
      <c r="G234" s="59">
        <v>350</v>
      </c>
      <c r="H234" s="7"/>
      <c r="I234" s="59">
        <v>350</v>
      </c>
    </row>
    <row r="235" spans="1:12" ht="12.95" customHeight="1" x14ac:dyDescent="0.25">
      <c r="A235" s="33" t="s">
        <v>72</v>
      </c>
      <c r="B235" s="51" t="s">
        <v>178</v>
      </c>
      <c r="C235" s="58">
        <v>3500</v>
      </c>
      <c r="D235" s="7"/>
      <c r="E235" s="59">
        <v>3500</v>
      </c>
      <c r="F235" s="7"/>
      <c r="G235" s="59">
        <v>3500</v>
      </c>
      <c r="H235" s="7"/>
      <c r="I235" s="59">
        <v>3500</v>
      </c>
    </row>
    <row r="236" spans="1:12" ht="12.95" customHeight="1" x14ac:dyDescent="0.25">
      <c r="A236" s="33" t="s">
        <v>122</v>
      </c>
      <c r="B236" s="51" t="s">
        <v>334</v>
      </c>
      <c r="C236" s="58">
        <v>25000</v>
      </c>
      <c r="D236" s="7"/>
      <c r="E236" s="59">
        <v>25000</v>
      </c>
      <c r="F236" s="7">
        <v>-5600</v>
      </c>
      <c r="G236" s="59">
        <f>F236+E236</f>
        <v>19400</v>
      </c>
      <c r="H236" s="7"/>
      <c r="I236" s="59">
        <f>H236+G236</f>
        <v>19400</v>
      </c>
      <c r="L236" s="63"/>
    </row>
    <row r="237" spans="1:12" ht="12.95" customHeight="1" x14ac:dyDescent="0.25">
      <c r="A237" s="18"/>
      <c r="B237" s="51"/>
      <c r="C237" s="22"/>
      <c r="D237" s="7"/>
      <c r="E237" s="23"/>
      <c r="F237" s="7"/>
      <c r="G237" s="23"/>
      <c r="H237" s="7"/>
      <c r="I237" s="23"/>
    </row>
    <row r="238" spans="1:12" ht="12.95" customHeight="1" x14ac:dyDescent="0.25">
      <c r="A238" s="16" t="s">
        <v>179</v>
      </c>
      <c r="B238" s="57" t="s">
        <v>180</v>
      </c>
      <c r="C238" s="49">
        <f t="shared" ref="C238:E238" si="41">SUM(C239:C240)</f>
        <v>780</v>
      </c>
      <c r="D238" s="7"/>
      <c r="E238" s="50">
        <f t="shared" si="41"/>
        <v>780</v>
      </c>
      <c r="F238" s="7"/>
      <c r="G238" s="50">
        <f t="shared" ref="G238:I238" si="42">SUM(G239:G240)</f>
        <v>780</v>
      </c>
      <c r="H238" s="7"/>
      <c r="I238" s="50">
        <f t="shared" si="42"/>
        <v>780</v>
      </c>
    </row>
    <row r="239" spans="1:12" ht="12.95" customHeight="1" x14ac:dyDescent="0.25">
      <c r="A239" s="33" t="s">
        <v>72</v>
      </c>
      <c r="B239" s="51" t="s">
        <v>181</v>
      </c>
      <c r="C239" s="58">
        <v>320</v>
      </c>
      <c r="D239" s="7"/>
      <c r="E239" s="59">
        <v>320</v>
      </c>
      <c r="F239" s="7"/>
      <c r="G239" s="59">
        <v>320</v>
      </c>
      <c r="H239" s="7"/>
      <c r="I239" s="59">
        <v>320</v>
      </c>
    </row>
    <row r="240" spans="1:12" ht="12.95" customHeight="1" x14ac:dyDescent="0.25">
      <c r="A240" s="33" t="s">
        <v>72</v>
      </c>
      <c r="B240" s="51" t="s">
        <v>182</v>
      </c>
      <c r="C240" s="58">
        <v>460</v>
      </c>
      <c r="D240" s="7"/>
      <c r="E240" s="59">
        <v>460</v>
      </c>
      <c r="F240" s="7"/>
      <c r="G240" s="59">
        <v>460</v>
      </c>
      <c r="H240" s="7"/>
      <c r="I240" s="59">
        <v>460</v>
      </c>
    </row>
    <row r="241" spans="1:9" ht="12.95" customHeight="1" x14ac:dyDescent="0.25">
      <c r="A241" s="18"/>
      <c r="B241" s="51"/>
      <c r="C241" s="20"/>
      <c r="D241" s="7"/>
      <c r="E241" s="21"/>
      <c r="F241" s="7"/>
      <c r="G241" s="21"/>
      <c r="H241" s="7"/>
      <c r="I241" s="23"/>
    </row>
    <row r="242" spans="1:9" ht="12.95" customHeight="1" x14ac:dyDescent="0.25">
      <c r="A242" s="16" t="s">
        <v>183</v>
      </c>
      <c r="B242" s="57" t="s">
        <v>184</v>
      </c>
      <c r="C242" s="49">
        <f>SUM(C243:C246)</f>
        <v>90000</v>
      </c>
      <c r="D242" s="7"/>
      <c r="E242" s="50">
        <f>SUM(E243:E246)</f>
        <v>90000</v>
      </c>
      <c r="F242" s="7"/>
      <c r="G242" s="50">
        <f>SUM(G243:G246)</f>
        <v>90000</v>
      </c>
      <c r="H242" s="7"/>
      <c r="I242" s="50">
        <f>SUM(I243:I246)</f>
        <v>90000</v>
      </c>
    </row>
    <row r="243" spans="1:9" ht="12.95" customHeight="1" x14ac:dyDescent="0.25">
      <c r="A243" s="33" t="s">
        <v>122</v>
      </c>
      <c r="B243" s="51" t="s">
        <v>335</v>
      </c>
      <c r="C243" s="22">
        <v>75700</v>
      </c>
      <c r="D243" s="7"/>
      <c r="E243" s="23">
        <v>75700</v>
      </c>
      <c r="F243" s="7"/>
      <c r="G243" s="23">
        <v>75700</v>
      </c>
      <c r="H243" s="7"/>
      <c r="I243" s="23">
        <v>75700</v>
      </c>
    </row>
    <row r="244" spans="1:9" ht="12.95" customHeight="1" x14ac:dyDescent="0.25">
      <c r="A244" s="33" t="s">
        <v>122</v>
      </c>
      <c r="B244" s="51" t="s">
        <v>336</v>
      </c>
      <c r="C244" s="22">
        <v>13700</v>
      </c>
      <c r="D244" s="7"/>
      <c r="E244" s="23">
        <v>13700</v>
      </c>
      <c r="F244" s="7"/>
      <c r="G244" s="23">
        <v>13700</v>
      </c>
      <c r="H244" s="7"/>
      <c r="I244" s="23">
        <v>13700</v>
      </c>
    </row>
    <row r="245" spans="1:9" ht="12.95" customHeight="1" x14ac:dyDescent="0.25">
      <c r="A245" s="33" t="s">
        <v>122</v>
      </c>
      <c r="B245" s="51" t="s">
        <v>337</v>
      </c>
      <c r="C245" s="22">
        <v>300</v>
      </c>
      <c r="D245" s="7"/>
      <c r="E245" s="23">
        <v>300</v>
      </c>
      <c r="F245" s="7"/>
      <c r="G245" s="23">
        <v>300</v>
      </c>
      <c r="H245" s="7"/>
      <c r="I245" s="23">
        <v>300</v>
      </c>
    </row>
    <row r="246" spans="1:9" ht="12.95" customHeight="1" x14ac:dyDescent="0.25">
      <c r="A246" s="33" t="s">
        <v>122</v>
      </c>
      <c r="B246" s="51" t="s">
        <v>338</v>
      </c>
      <c r="C246" s="22">
        <v>300</v>
      </c>
      <c r="D246" s="7"/>
      <c r="E246" s="23">
        <v>300</v>
      </c>
      <c r="F246" s="7"/>
      <c r="G246" s="23">
        <v>300</v>
      </c>
      <c r="H246" s="7"/>
      <c r="I246" s="23">
        <v>300</v>
      </c>
    </row>
    <row r="247" spans="1:9" ht="12.95" customHeight="1" x14ac:dyDescent="0.25">
      <c r="A247" s="18"/>
      <c r="B247" s="51"/>
      <c r="C247" s="22"/>
      <c r="D247" s="7"/>
      <c r="E247" s="23"/>
      <c r="F247" s="7"/>
      <c r="G247" s="23"/>
      <c r="H247" s="7"/>
      <c r="I247" s="23"/>
    </row>
    <row r="248" spans="1:9" ht="12.95" customHeight="1" x14ac:dyDescent="0.25">
      <c r="A248" s="16" t="s">
        <v>185</v>
      </c>
      <c r="B248" s="57" t="s">
        <v>186</v>
      </c>
      <c r="C248" s="49">
        <f>SUM(C249:C252)</f>
        <v>162000</v>
      </c>
      <c r="D248" s="7"/>
      <c r="E248" s="50">
        <f>SUM(E249:E252)</f>
        <v>162000</v>
      </c>
      <c r="F248" s="7"/>
      <c r="G248" s="50">
        <f>SUM(G249:G252)</f>
        <v>162000</v>
      </c>
      <c r="H248" s="7"/>
      <c r="I248" s="50">
        <f>SUM(I249:I252)</f>
        <v>162000</v>
      </c>
    </row>
    <row r="249" spans="1:9" ht="12.95" customHeight="1" x14ac:dyDescent="0.25">
      <c r="A249" s="18" t="s">
        <v>122</v>
      </c>
      <c r="B249" s="105" t="s">
        <v>405</v>
      </c>
      <c r="C249" s="22">
        <v>45000</v>
      </c>
      <c r="D249" s="7"/>
      <c r="E249" s="23">
        <v>45000</v>
      </c>
      <c r="F249" s="7"/>
      <c r="G249" s="23">
        <v>45000</v>
      </c>
      <c r="H249" s="7"/>
      <c r="I249" s="23">
        <v>45000</v>
      </c>
    </row>
    <row r="250" spans="1:9" ht="12.95" customHeight="1" x14ac:dyDescent="0.25">
      <c r="A250" s="18" t="s">
        <v>122</v>
      </c>
      <c r="B250" s="51" t="s">
        <v>339</v>
      </c>
      <c r="C250" s="22">
        <v>109000</v>
      </c>
      <c r="D250" s="7"/>
      <c r="E250" s="23">
        <v>109000</v>
      </c>
      <c r="F250" s="7"/>
      <c r="G250" s="23">
        <v>109000</v>
      </c>
      <c r="H250" s="7"/>
      <c r="I250" s="23">
        <v>109000</v>
      </c>
    </row>
    <row r="251" spans="1:9" ht="12.95" customHeight="1" x14ac:dyDescent="0.25">
      <c r="A251" s="18">
        <v>635006</v>
      </c>
      <c r="B251" s="51" t="s">
        <v>187</v>
      </c>
      <c r="C251" s="22">
        <v>8000</v>
      </c>
      <c r="D251" s="7"/>
      <c r="E251" s="23">
        <v>8000</v>
      </c>
      <c r="F251" s="7"/>
      <c r="G251" s="23">
        <v>8000</v>
      </c>
      <c r="H251" s="7"/>
      <c r="I251" s="23">
        <v>8000</v>
      </c>
    </row>
    <row r="252" spans="1:9" ht="12.95" customHeight="1" x14ac:dyDescent="0.25">
      <c r="A252" s="18"/>
      <c r="B252" s="51"/>
      <c r="C252" s="22"/>
      <c r="D252" s="7"/>
      <c r="E252" s="23"/>
      <c r="F252" s="7"/>
      <c r="G252" s="23"/>
      <c r="H252" s="7"/>
      <c r="I252" s="23"/>
    </row>
    <row r="253" spans="1:9" ht="12.95" customHeight="1" x14ac:dyDescent="0.25">
      <c r="A253" s="16" t="s">
        <v>188</v>
      </c>
      <c r="B253" s="57" t="s">
        <v>189</v>
      </c>
      <c r="C253" s="49">
        <f t="shared" ref="C253:I253" si="43">SUM(C254)</f>
        <v>10000</v>
      </c>
      <c r="D253" s="7"/>
      <c r="E253" s="50">
        <f t="shared" si="43"/>
        <v>10000</v>
      </c>
      <c r="F253" s="7"/>
      <c r="G253" s="50">
        <f t="shared" si="43"/>
        <v>10000</v>
      </c>
      <c r="H253" s="7"/>
      <c r="I253" s="50">
        <f t="shared" si="43"/>
        <v>10000</v>
      </c>
    </row>
    <row r="254" spans="1:9" ht="12.95" customHeight="1" x14ac:dyDescent="0.25">
      <c r="A254" s="18" t="s">
        <v>122</v>
      </c>
      <c r="B254" s="51" t="s">
        <v>340</v>
      </c>
      <c r="C254" s="22">
        <v>10000</v>
      </c>
      <c r="D254" s="7"/>
      <c r="E254" s="23">
        <v>10000</v>
      </c>
      <c r="F254" s="7"/>
      <c r="G254" s="23">
        <v>10000</v>
      </c>
      <c r="H254" s="7"/>
      <c r="I254" s="23">
        <v>10000</v>
      </c>
    </row>
    <row r="255" spans="1:9" ht="12.95" customHeight="1" x14ac:dyDescent="0.25">
      <c r="A255" s="18"/>
      <c r="B255" s="51"/>
      <c r="C255" s="20"/>
      <c r="D255" s="7"/>
      <c r="E255" s="21"/>
      <c r="F255" s="7"/>
      <c r="G255" s="50"/>
      <c r="H255" s="7"/>
      <c r="I255" s="50"/>
    </row>
    <row r="256" spans="1:9" ht="12.95" customHeight="1" x14ac:dyDescent="0.25">
      <c r="A256" s="16" t="s">
        <v>190</v>
      </c>
      <c r="B256" s="17" t="s">
        <v>191</v>
      </c>
      <c r="C256" s="49">
        <f>SUM(C257:C276)</f>
        <v>56240</v>
      </c>
      <c r="D256" s="7"/>
      <c r="E256" s="50">
        <f>SUM(E257:E276)</f>
        <v>56240</v>
      </c>
      <c r="F256" s="110"/>
      <c r="G256" s="50">
        <f t="shared" ref="G256:I256" si="44">SUM(G257:G276)</f>
        <v>56240</v>
      </c>
      <c r="H256" s="7"/>
      <c r="I256" s="50">
        <f t="shared" si="44"/>
        <v>56240</v>
      </c>
    </row>
    <row r="257" spans="1:9" ht="12.95" customHeight="1" x14ac:dyDescent="0.25">
      <c r="A257" s="33" t="s">
        <v>72</v>
      </c>
      <c r="B257" s="19" t="s">
        <v>192</v>
      </c>
      <c r="C257" s="34">
        <v>3000</v>
      </c>
      <c r="D257" s="7"/>
      <c r="E257" s="35">
        <v>3000</v>
      </c>
      <c r="F257" s="7"/>
      <c r="G257" s="23">
        <f>E257</f>
        <v>3000</v>
      </c>
      <c r="H257" s="7"/>
      <c r="I257" s="23">
        <f>G257</f>
        <v>3000</v>
      </c>
    </row>
    <row r="258" spans="1:9" ht="12.95" customHeight="1" x14ac:dyDescent="0.25">
      <c r="A258" s="33" t="s">
        <v>72</v>
      </c>
      <c r="B258" s="19" t="s">
        <v>193</v>
      </c>
      <c r="C258" s="34">
        <v>10000</v>
      </c>
      <c r="D258" s="7"/>
      <c r="E258" s="35">
        <v>10000</v>
      </c>
      <c r="F258" s="7">
        <v>500</v>
      </c>
      <c r="G258" s="23">
        <f>E258+F258</f>
        <v>10500</v>
      </c>
      <c r="H258" s="7"/>
      <c r="I258" s="23">
        <f>G258+H258</f>
        <v>10500</v>
      </c>
    </row>
    <row r="259" spans="1:9" ht="12.95" customHeight="1" x14ac:dyDescent="0.25">
      <c r="A259" s="33" t="s">
        <v>72</v>
      </c>
      <c r="B259" s="19" t="s">
        <v>194</v>
      </c>
      <c r="C259" s="34">
        <v>14000</v>
      </c>
      <c r="D259" s="7"/>
      <c r="E259" s="35">
        <v>14000</v>
      </c>
      <c r="F259" s="7"/>
      <c r="G259" s="23">
        <f>E259</f>
        <v>14000</v>
      </c>
      <c r="H259" s="7"/>
      <c r="I259" s="23">
        <f>G259</f>
        <v>14000</v>
      </c>
    </row>
    <row r="260" spans="1:9" ht="12.95" customHeight="1" x14ac:dyDescent="0.25">
      <c r="A260" s="33" t="s">
        <v>72</v>
      </c>
      <c r="B260" s="19" t="s">
        <v>373</v>
      </c>
      <c r="C260" s="34">
        <v>300</v>
      </c>
      <c r="D260" s="7"/>
      <c r="E260" s="35">
        <v>300</v>
      </c>
      <c r="F260" s="7"/>
      <c r="G260" s="23">
        <f t="shared" ref="G260:I261" si="45">E260</f>
        <v>300</v>
      </c>
      <c r="H260" s="7"/>
      <c r="I260" s="23">
        <f t="shared" si="45"/>
        <v>300</v>
      </c>
    </row>
    <row r="261" spans="1:9" ht="12.95" customHeight="1" x14ac:dyDescent="0.25">
      <c r="A261" s="33" t="s">
        <v>72</v>
      </c>
      <c r="B261" s="19" t="s">
        <v>374</v>
      </c>
      <c r="C261" s="34">
        <v>500</v>
      </c>
      <c r="D261" s="7"/>
      <c r="E261" s="35">
        <v>500</v>
      </c>
      <c r="F261" s="7"/>
      <c r="G261" s="23">
        <f t="shared" si="45"/>
        <v>500</v>
      </c>
      <c r="H261" s="7"/>
      <c r="I261" s="23">
        <f t="shared" si="45"/>
        <v>500</v>
      </c>
    </row>
    <row r="262" spans="1:9" ht="12.95" customHeight="1" x14ac:dyDescent="0.25">
      <c r="A262" s="33" t="s">
        <v>122</v>
      </c>
      <c r="B262" s="19" t="s">
        <v>363</v>
      </c>
      <c r="C262" s="34">
        <v>2500</v>
      </c>
      <c r="D262" s="7"/>
      <c r="E262" s="35">
        <v>2500</v>
      </c>
      <c r="F262" s="7">
        <v>-500</v>
      </c>
      <c r="G262" s="23">
        <f>F262+E262</f>
        <v>2000</v>
      </c>
      <c r="H262" s="7"/>
      <c r="I262" s="23">
        <f>H262+G262</f>
        <v>2000</v>
      </c>
    </row>
    <row r="263" spans="1:9" ht="12.95" customHeight="1" x14ac:dyDescent="0.25">
      <c r="A263" s="33" t="s">
        <v>122</v>
      </c>
      <c r="B263" s="19" t="s">
        <v>371</v>
      </c>
      <c r="C263" s="34">
        <v>200</v>
      </c>
      <c r="D263" s="7"/>
      <c r="E263" s="35">
        <v>200</v>
      </c>
      <c r="F263" s="7"/>
      <c r="G263" s="23">
        <f>E263</f>
        <v>200</v>
      </c>
      <c r="H263" s="7"/>
      <c r="I263" s="23">
        <f>G263</f>
        <v>200</v>
      </c>
    </row>
    <row r="264" spans="1:9" ht="12.95" customHeight="1" x14ac:dyDescent="0.25">
      <c r="A264" s="33" t="s">
        <v>122</v>
      </c>
      <c r="B264" s="19" t="s">
        <v>364</v>
      </c>
      <c r="C264" s="34">
        <v>250</v>
      </c>
      <c r="D264" s="7"/>
      <c r="E264" s="35">
        <v>250</v>
      </c>
      <c r="F264" s="7"/>
      <c r="G264" s="23">
        <f t="shared" ref="G264:I320" si="46">E264</f>
        <v>250</v>
      </c>
      <c r="H264" s="7"/>
      <c r="I264" s="23">
        <f t="shared" si="46"/>
        <v>250</v>
      </c>
    </row>
    <row r="265" spans="1:9" ht="12.95" customHeight="1" x14ac:dyDescent="0.25">
      <c r="A265" s="33" t="s">
        <v>72</v>
      </c>
      <c r="B265" s="19" t="s">
        <v>195</v>
      </c>
      <c r="C265" s="34">
        <v>500</v>
      </c>
      <c r="D265" s="7"/>
      <c r="E265" s="35">
        <v>500</v>
      </c>
      <c r="F265" s="7"/>
      <c r="G265" s="23">
        <f t="shared" si="46"/>
        <v>500</v>
      </c>
      <c r="H265" s="7"/>
      <c r="I265" s="23">
        <f t="shared" si="46"/>
        <v>500</v>
      </c>
    </row>
    <row r="266" spans="1:9" ht="12.95" customHeight="1" x14ac:dyDescent="0.25">
      <c r="A266" s="33" t="s">
        <v>72</v>
      </c>
      <c r="B266" s="19" t="s">
        <v>380</v>
      </c>
      <c r="C266" s="34">
        <v>1000</v>
      </c>
      <c r="D266" s="7"/>
      <c r="E266" s="35">
        <v>1000</v>
      </c>
      <c r="F266" s="7"/>
      <c r="G266" s="23">
        <f t="shared" si="46"/>
        <v>1000</v>
      </c>
      <c r="H266" s="7"/>
      <c r="I266" s="23">
        <f t="shared" si="46"/>
        <v>1000</v>
      </c>
    </row>
    <row r="267" spans="1:9" ht="12.95" customHeight="1" x14ac:dyDescent="0.25">
      <c r="A267" s="33" t="s">
        <v>122</v>
      </c>
      <c r="B267" s="19" t="s">
        <v>341</v>
      </c>
      <c r="C267" s="34">
        <v>5000</v>
      </c>
      <c r="D267" s="7"/>
      <c r="E267" s="35">
        <v>5000</v>
      </c>
      <c r="F267" s="7"/>
      <c r="G267" s="23">
        <f t="shared" si="46"/>
        <v>5000</v>
      </c>
      <c r="H267" s="7"/>
      <c r="I267" s="23">
        <f t="shared" si="46"/>
        <v>5000</v>
      </c>
    </row>
    <row r="268" spans="1:9" ht="12.95" customHeight="1" x14ac:dyDescent="0.25">
      <c r="A268" s="33" t="s">
        <v>122</v>
      </c>
      <c r="B268" s="19" t="s">
        <v>196</v>
      </c>
      <c r="C268" s="34">
        <v>400</v>
      </c>
      <c r="D268" s="7"/>
      <c r="E268" s="35">
        <v>400</v>
      </c>
      <c r="F268" s="7"/>
      <c r="G268" s="23">
        <f t="shared" si="46"/>
        <v>400</v>
      </c>
      <c r="H268" s="7"/>
      <c r="I268" s="23">
        <f t="shared" si="46"/>
        <v>400</v>
      </c>
    </row>
    <row r="269" spans="1:9" ht="12.95" customHeight="1" x14ac:dyDescent="0.25">
      <c r="A269" s="33" t="s">
        <v>122</v>
      </c>
      <c r="B269" s="19" t="s">
        <v>197</v>
      </c>
      <c r="C269" s="34">
        <v>1310</v>
      </c>
      <c r="D269" s="7"/>
      <c r="E269" s="35">
        <v>1310</v>
      </c>
      <c r="F269" s="7"/>
      <c r="G269" s="23">
        <f t="shared" si="46"/>
        <v>1310</v>
      </c>
      <c r="H269" s="7"/>
      <c r="I269" s="23">
        <f t="shared" si="46"/>
        <v>1310</v>
      </c>
    </row>
    <row r="270" spans="1:9" ht="12.95" customHeight="1" x14ac:dyDescent="0.25">
      <c r="A270" s="33" t="s">
        <v>122</v>
      </c>
      <c r="B270" s="19" t="s">
        <v>198</v>
      </c>
      <c r="C270" s="34">
        <v>8000</v>
      </c>
      <c r="D270" s="7"/>
      <c r="E270" s="35">
        <v>8000</v>
      </c>
      <c r="F270" s="7"/>
      <c r="G270" s="23">
        <f t="shared" si="46"/>
        <v>8000</v>
      </c>
      <c r="H270" s="7"/>
      <c r="I270" s="23">
        <f t="shared" si="46"/>
        <v>8000</v>
      </c>
    </row>
    <row r="271" spans="1:9" ht="12.95" customHeight="1" x14ac:dyDescent="0.25">
      <c r="A271" s="33" t="s">
        <v>122</v>
      </c>
      <c r="B271" s="19" t="s">
        <v>289</v>
      </c>
      <c r="C271" s="34">
        <v>4910</v>
      </c>
      <c r="D271" s="7"/>
      <c r="E271" s="35">
        <v>4910</v>
      </c>
      <c r="F271" s="7"/>
      <c r="G271" s="23">
        <f t="shared" si="46"/>
        <v>4910</v>
      </c>
      <c r="H271" s="7"/>
      <c r="I271" s="23">
        <f t="shared" si="46"/>
        <v>4910</v>
      </c>
    </row>
    <row r="272" spans="1:9" ht="12.95" customHeight="1" x14ac:dyDescent="0.25">
      <c r="A272" s="33" t="s">
        <v>122</v>
      </c>
      <c r="B272" s="19" t="s">
        <v>199</v>
      </c>
      <c r="C272" s="34">
        <v>350</v>
      </c>
      <c r="D272" s="7"/>
      <c r="E272" s="35">
        <v>350</v>
      </c>
      <c r="F272" s="7"/>
      <c r="G272" s="23">
        <f t="shared" si="46"/>
        <v>350</v>
      </c>
      <c r="H272" s="7"/>
      <c r="I272" s="23">
        <f t="shared" si="46"/>
        <v>350</v>
      </c>
    </row>
    <row r="273" spans="1:9" ht="12.95" customHeight="1" x14ac:dyDescent="0.25">
      <c r="A273" s="33" t="s">
        <v>122</v>
      </c>
      <c r="B273" s="19" t="s">
        <v>200</v>
      </c>
      <c r="C273" s="34">
        <v>50</v>
      </c>
      <c r="D273" s="7"/>
      <c r="E273" s="35">
        <v>50</v>
      </c>
      <c r="F273" s="7"/>
      <c r="G273" s="23">
        <f t="shared" si="46"/>
        <v>50</v>
      </c>
      <c r="H273" s="7"/>
      <c r="I273" s="23">
        <f t="shared" si="46"/>
        <v>50</v>
      </c>
    </row>
    <row r="274" spans="1:9" ht="12.95" customHeight="1" x14ac:dyDescent="0.25">
      <c r="A274" s="33" t="s">
        <v>122</v>
      </c>
      <c r="B274" s="19" t="s">
        <v>201</v>
      </c>
      <c r="C274" s="34">
        <v>800</v>
      </c>
      <c r="D274" s="7"/>
      <c r="E274" s="35">
        <v>800</v>
      </c>
      <c r="F274" s="7"/>
      <c r="G274" s="23">
        <f t="shared" si="46"/>
        <v>800</v>
      </c>
      <c r="H274" s="7"/>
      <c r="I274" s="23">
        <f t="shared" si="46"/>
        <v>800</v>
      </c>
    </row>
    <row r="275" spans="1:9" ht="12.95" customHeight="1" x14ac:dyDescent="0.25">
      <c r="A275" s="33" t="s">
        <v>122</v>
      </c>
      <c r="B275" s="19" t="s">
        <v>202</v>
      </c>
      <c r="C275" s="34">
        <v>170</v>
      </c>
      <c r="D275" s="7"/>
      <c r="E275" s="35">
        <v>170</v>
      </c>
      <c r="F275" s="7"/>
      <c r="G275" s="23">
        <f t="shared" si="46"/>
        <v>170</v>
      </c>
      <c r="H275" s="7"/>
      <c r="I275" s="23">
        <f t="shared" si="46"/>
        <v>170</v>
      </c>
    </row>
    <row r="276" spans="1:9" s="30" customFormat="1" ht="12.95" customHeight="1" x14ac:dyDescent="0.25">
      <c r="A276" s="33" t="s">
        <v>122</v>
      </c>
      <c r="B276" s="19" t="s">
        <v>203</v>
      </c>
      <c r="C276" s="58">
        <v>3000</v>
      </c>
      <c r="D276" s="29"/>
      <c r="E276" s="59">
        <v>3000</v>
      </c>
      <c r="F276" s="29"/>
      <c r="G276" s="23">
        <f t="shared" si="46"/>
        <v>3000</v>
      </c>
      <c r="H276" s="7"/>
      <c r="I276" s="23">
        <f t="shared" si="46"/>
        <v>3000</v>
      </c>
    </row>
    <row r="277" spans="1:9" ht="12.95" customHeight="1" x14ac:dyDescent="0.25">
      <c r="A277" s="18"/>
      <c r="B277" s="19"/>
      <c r="C277" s="22"/>
      <c r="D277" s="7"/>
      <c r="E277" s="23"/>
      <c r="F277" s="7"/>
      <c r="G277" s="23"/>
      <c r="H277" s="7"/>
      <c r="I277" s="23"/>
    </row>
    <row r="278" spans="1:9" ht="12.95" customHeight="1" x14ac:dyDescent="0.25">
      <c r="A278" s="65" t="s">
        <v>204</v>
      </c>
      <c r="B278" s="17" t="s">
        <v>205</v>
      </c>
      <c r="C278" s="49">
        <f>SUM(C279:C281)</f>
        <v>20039</v>
      </c>
      <c r="D278" s="7"/>
      <c r="E278" s="50">
        <f>SUM(E279:E281)</f>
        <v>20039</v>
      </c>
      <c r="F278" s="7"/>
      <c r="G278" s="50">
        <f t="shared" si="46"/>
        <v>20039</v>
      </c>
      <c r="H278" s="7"/>
      <c r="I278" s="50">
        <f>SUM(I279:I281)</f>
        <v>20039</v>
      </c>
    </row>
    <row r="279" spans="1:9" ht="12.95" customHeight="1" x14ac:dyDescent="0.25">
      <c r="A279" s="18" t="s">
        <v>68</v>
      </c>
      <c r="B279" s="19" t="s">
        <v>206</v>
      </c>
      <c r="C279" s="22">
        <v>14315</v>
      </c>
      <c r="D279" s="7"/>
      <c r="E279" s="23">
        <v>14315</v>
      </c>
      <c r="F279" s="7"/>
      <c r="G279" s="23">
        <f t="shared" si="46"/>
        <v>14315</v>
      </c>
      <c r="H279" s="7"/>
      <c r="I279" s="23">
        <f t="shared" ref="I279:I294" si="47">G279</f>
        <v>14315</v>
      </c>
    </row>
    <row r="280" spans="1:9" ht="12.95" customHeight="1" x14ac:dyDescent="0.25">
      <c r="A280" s="18" t="s">
        <v>70</v>
      </c>
      <c r="B280" s="19" t="s">
        <v>71</v>
      </c>
      <c r="C280" s="22">
        <v>5004</v>
      </c>
      <c r="D280" s="7"/>
      <c r="E280" s="23">
        <v>5004</v>
      </c>
      <c r="F280" s="7"/>
      <c r="G280" s="23">
        <f t="shared" si="46"/>
        <v>5004</v>
      </c>
      <c r="H280" s="29"/>
      <c r="I280" s="23">
        <f t="shared" si="47"/>
        <v>5004</v>
      </c>
    </row>
    <row r="281" spans="1:9" ht="12.95" customHeight="1" x14ac:dyDescent="0.25">
      <c r="A281" s="18" t="s">
        <v>72</v>
      </c>
      <c r="B281" s="19" t="s">
        <v>73</v>
      </c>
      <c r="C281" s="22">
        <v>720</v>
      </c>
      <c r="D281" s="7"/>
      <c r="E281" s="23">
        <v>720</v>
      </c>
      <c r="F281" s="7"/>
      <c r="G281" s="23">
        <f t="shared" si="46"/>
        <v>720</v>
      </c>
      <c r="H281" s="7"/>
      <c r="I281" s="23">
        <f>G281</f>
        <v>720</v>
      </c>
    </row>
    <row r="282" spans="1:9" ht="12.95" customHeight="1" x14ac:dyDescent="0.25">
      <c r="A282" s="18"/>
      <c r="B282" s="19"/>
      <c r="C282" s="22"/>
      <c r="D282" s="7"/>
      <c r="E282" s="23"/>
      <c r="F282" s="7"/>
      <c r="G282" s="23"/>
      <c r="H282" s="7"/>
      <c r="I282" s="50"/>
    </row>
    <row r="283" spans="1:9" ht="12.95" customHeight="1" x14ac:dyDescent="0.25">
      <c r="A283" s="16" t="s">
        <v>207</v>
      </c>
      <c r="B283" s="17" t="s">
        <v>208</v>
      </c>
      <c r="C283" s="49">
        <f>SUM(C284:C295)</f>
        <v>680752</v>
      </c>
      <c r="D283" s="7"/>
      <c r="E283" s="50">
        <f>SUM(E284:E295)</f>
        <v>688470</v>
      </c>
      <c r="F283" s="7"/>
      <c r="G283" s="50">
        <f t="shared" si="46"/>
        <v>688470</v>
      </c>
      <c r="H283" s="7"/>
      <c r="I283" s="50">
        <f>SUM(I284:I294)</f>
        <v>688470</v>
      </c>
    </row>
    <row r="284" spans="1:9" ht="12.95" customHeight="1" x14ac:dyDescent="0.25">
      <c r="A284" s="18" t="s">
        <v>122</v>
      </c>
      <c r="B284" s="19" t="s">
        <v>388</v>
      </c>
      <c r="C284" s="22">
        <v>41306</v>
      </c>
      <c r="D284" s="7">
        <v>1344</v>
      </c>
      <c r="E284" s="23">
        <f>D284+C284</f>
        <v>42650</v>
      </c>
      <c r="F284" s="109"/>
      <c r="G284" s="23">
        <f t="shared" si="46"/>
        <v>42650</v>
      </c>
      <c r="H284" s="7"/>
      <c r="I284" s="23">
        <f t="shared" si="47"/>
        <v>42650</v>
      </c>
    </row>
    <row r="285" spans="1:9" ht="12.95" customHeight="1" x14ac:dyDescent="0.25">
      <c r="A285" s="18" t="s">
        <v>122</v>
      </c>
      <c r="B285" s="19" t="s">
        <v>389</v>
      </c>
      <c r="C285" s="22">
        <v>38640</v>
      </c>
      <c r="D285" s="7">
        <v>2304</v>
      </c>
      <c r="E285" s="23">
        <f>D285+C285</f>
        <v>40944</v>
      </c>
      <c r="F285" s="109"/>
      <c r="G285" s="23">
        <f t="shared" si="46"/>
        <v>40944</v>
      </c>
      <c r="H285" s="7"/>
      <c r="I285" s="23">
        <f t="shared" si="47"/>
        <v>40944</v>
      </c>
    </row>
    <row r="286" spans="1:9" ht="12.95" customHeight="1" x14ac:dyDescent="0.25">
      <c r="A286" s="16"/>
      <c r="B286" s="17"/>
      <c r="C286" s="66"/>
      <c r="D286" s="7"/>
      <c r="E286" s="67"/>
      <c r="F286" s="109"/>
      <c r="G286" s="23"/>
      <c r="H286" s="7"/>
      <c r="I286" s="23"/>
    </row>
    <row r="287" spans="1:9" ht="12.95" customHeight="1" x14ac:dyDescent="0.25">
      <c r="A287" s="18" t="s">
        <v>72</v>
      </c>
      <c r="B287" s="19" t="s">
        <v>42</v>
      </c>
      <c r="C287" s="22">
        <v>200</v>
      </c>
      <c r="D287" s="7"/>
      <c r="E287" s="23">
        <v>200</v>
      </c>
      <c r="F287" s="109"/>
      <c r="G287" s="23">
        <f t="shared" si="46"/>
        <v>200</v>
      </c>
      <c r="H287" s="7"/>
      <c r="I287" s="23">
        <f t="shared" si="47"/>
        <v>200</v>
      </c>
    </row>
    <row r="288" spans="1:9" ht="12.95" customHeight="1" x14ac:dyDescent="0.25">
      <c r="A288" s="18" t="s">
        <v>68</v>
      </c>
      <c r="B288" s="19" t="s">
        <v>69</v>
      </c>
      <c r="C288" s="22">
        <v>346345</v>
      </c>
      <c r="D288" s="7">
        <v>3000</v>
      </c>
      <c r="E288" s="23">
        <f>D288+C288</f>
        <v>349345</v>
      </c>
      <c r="F288" s="109"/>
      <c r="G288" s="23">
        <f t="shared" si="46"/>
        <v>349345</v>
      </c>
      <c r="H288" s="7"/>
      <c r="I288" s="23">
        <f t="shared" si="47"/>
        <v>349345</v>
      </c>
    </row>
    <row r="289" spans="1:11" ht="12.95" customHeight="1" x14ac:dyDescent="0.25">
      <c r="A289" s="18" t="s">
        <v>70</v>
      </c>
      <c r="B289" s="19" t="s">
        <v>71</v>
      </c>
      <c r="C289" s="22">
        <v>121670</v>
      </c>
      <c r="D289" s="7">
        <v>1500</v>
      </c>
      <c r="E289" s="23">
        <f>D289+C289</f>
        <v>123170</v>
      </c>
      <c r="F289" s="109"/>
      <c r="G289" s="23">
        <f t="shared" si="46"/>
        <v>123170</v>
      </c>
      <c r="H289" s="7"/>
      <c r="I289" s="23">
        <f t="shared" si="47"/>
        <v>123170</v>
      </c>
    </row>
    <row r="290" spans="1:11" ht="12.95" customHeight="1" x14ac:dyDescent="0.25">
      <c r="A290" s="18" t="s">
        <v>72</v>
      </c>
      <c r="B290" s="19" t="s">
        <v>73</v>
      </c>
      <c r="C290" s="22">
        <v>109565</v>
      </c>
      <c r="D290" s="7">
        <v>2174</v>
      </c>
      <c r="E290" s="23">
        <f>D290+C290</f>
        <v>111739</v>
      </c>
      <c r="F290" s="109"/>
      <c r="G290" s="23">
        <f t="shared" si="46"/>
        <v>111739</v>
      </c>
      <c r="H290" s="7"/>
      <c r="I290" s="23">
        <f>G290</f>
        <v>111739</v>
      </c>
    </row>
    <row r="291" spans="1:11" ht="12.95" customHeight="1" x14ac:dyDescent="0.25">
      <c r="A291" s="39" t="s">
        <v>122</v>
      </c>
      <c r="B291" s="44" t="s">
        <v>209</v>
      </c>
      <c r="C291" s="20">
        <v>500</v>
      </c>
      <c r="D291" s="7"/>
      <c r="E291" s="21">
        <v>500</v>
      </c>
      <c r="F291" s="109"/>
      <c r="G291" s="23">
        <f t="shared" si="46"/>
        <v>500</v>
      </c>
      <c r="H291" s="7"/>
      <c r="I291" s="23">
        <f t="shared" si="47"/>
        <v>500</v>
      </c>
    </row>
    <row r="292" spans="1:11" ht="12.95" customHeight="1" x14ac:dyDescent="0.25">
      <c r="A292" s="18" t="s">
        <v>72</v>
      </c>
      <c r="B292" s="19" t="s">
        <v>210</v>
      </c>
      <c r="C292" s="22">
        <v>600</v>
      </c>
      <c r="D292" s="7"/>
      <c r="E292" s="23">
        <v>600</v>
      </c>
      <c r="F292" s="109"/>
      <c r="G292" s="23">
        <f t="shared" si="46"/>
        <v>600</v>
      </c>
      <c r="H292" s="7"/>
      <c r="I292" s="23">
        <f t="shared" si="47"/>
        <v>600</v>
      </c>
    </row>
    <row r="293" spans="1:11" ht="12.95" customHeight="1" x14ac:dyDescent="0.25">
      <c r="A293" s="18" t="s">
        <v>72</v>
      </c>
      <c r="B293" s="19" t="s">
        <v>211</v>
      </c>
      <c r="C293" s="22">
        <v>16926</v>
      </c>
      <c r="D293" s="7">
        <v>-2604</v>
      </c>
      <c r="E293" s="23">
        <f>D293+C293</f>
        <v>14322</v>
      </c>
      <c r="F293" s="109"/>
      <c r="G293" s="23">
        <f t="shared" si="46"/>
        <v>14322</v>
      </c>
      <c r="H293" s="7"/>
      <c r="I293" s="23">
        <f t="shared" si="47"/>
        <v>14322</v>
      </c>
    </row>
    <row r="294" spans="1:11" ht="12.95" customHeight="1" x14ac:dyDescent="0.25">
      <c r="A294" s="39" t="s">
        <v>72</v>
      </c>
      <c r="B294" s="44" t="s">
        <v>212</v>
      </c>
      <c r="C294" s="22">
        <v>5000</v>
      </c>
      <c r="D294" s="7"/>
      <c r="E294" s="23">
        <v>5000</v>
      </c>
      <c r="F294" s="109"/>
      <c r="G294" s="23">
        <f t="shared" si="46"/>
        <v>5000</v>
      </c>
      <c r="H294" s="7"/>
      <c r="I294" s="23">
        <f t="shared" si="47"/>
        <v>5000</v>
      </c>
    </row>
    <row r="295" spans="1:11" ht="12.95" customHeight="1" x14ac:dyDescent="0.25">
      <c r="A295" s="39"/>
      <c r="B295" s="44"/>
      <c r="C295" s="22"/>
      <c r="D295" s="7"/>
      <c r="E295" s="23"/>
      <c r="F295" s="109"/>
      <c r="G295" s="23"/>
      <c r="H295" s="7"/>
      <c r="I295" s="23"/>
    </row>
    <row r="296" spans="1:11" ht="12.95" customHeight="1" x14ac:dyDescent="0.25">
      <c r="A296" s="16" t="s">
        <v>213</v>
      </c>
      <c r="B296" s="17" t="s">
        <v>214</v>
      </c>
      <c r="C296" s="49">
        <f>SUM(C297:C328)</f>
        <v>1446077</v>
      </c>
      <c r="D296" s="7"/>
      <c r="E296" s="50">
        <f>SUM(E297:E328)</f>
        <v>1999271</v>
      </c>
      <c r="F296" s="110"/>
      <c r="G296" s="50">
        <f t="shared" ref="G296:I296" si="48">SUM(G297:G328)</f>
        <v>2002523</v>
      </c>
      <c r="H296" s="7"/>
      <c r="I296" s="50">
        <f t="shared" si="48"/>
        <v>2002523</v>
      </c>
      <c r="K296" s="55"/>
    </row>
    <row r="297" spans="1:11" ht="12.95" customHeight="1" x14ac:dyDescent="0.25">
      <c r="A297" s="18" t="s">
        <v>161</v>
      </c>
      <c r="B297" s="17" t="s">
        <v>215</v>
      </c>
      <c r="C297" s="22">
        <v>610200</v>
      </c>
      <c r="D297" s="7">
        <v>13108</v>
      </c>
      <c r="E297" s="23">
        <f>D297+C297</f>
        <v>623308</v>
      </c>
      <c r="F297" s="109"/>
      <c r="G297" s="23">
        <f t="shared" si="46"/>
        <v>623308</v>
      </c>
      <c r="H297" s="7"/>
      <c r="I297" s="23">
        <f t="shared" si="46"/>
        <v>623308</v>
      </c>
    </row>
    <row r="298" spans="1:11" ht="12.95" customHeight="1" x14ac:dyDescent="0.25">
      <c r="A298" s="18" t="s">
        <v>161</v>
      </c>
      <c r="B298" s="19" t="s">
        <v>342</v>
      </c>
      <c r="C298" s="22">
        <v>109</v>
      </c>
      <c r="D298" s="7"/>
      <c r="E298" s="23">
        <v>109</v>
      </c>
      <c r="F298" s="109">
        <v>671</v>
      </c>
      <c r="G298" s="23">
        <f>F298+E298</f>
        <v>780</v>
      </c>
      <c r="H298" s="7"/>
      <c r="I298" s="23">
        <f>H298+G298</f>
        <v>780</v>
      </c>
    </row>
    <row r="299" spans="1:11" ht="12.95" customHeight="1" x14ac:dyDescent="0.25">
      <c r="A299" s="18" t="s">
        <v>161</v>
      </c>
      <c r="B299" s="19" t="s">
        <v>343</v>
      </c>
      <c r="C299" s="22">
        <v>80</v>
      </c>
      <c r="D299" s="7"/>
      <c r="E299" s="23">
        <v>80</v>
      </c>
      <c r="F299" s="109"/>
      <c r="G299" s="23">
        <f t="shared" si="46"/>
        <v>80</v>
      </c>
      <c r="H299" s="109"/>
      <c r="I299" s="23">
        <f t="shared" si="46"/>
        <v>80</v>
      </c>
    </row>
    <row r="300" spans="1:11" ht="12.95" customHeight="1" x14ac:dyDescent="0.25">
      <c r="A300" s="18" t="s">
        <v>161</v>
      </c>
      <c r="B300" s="19" t="s">
        <v>344</v>
      </c>
      <c r="C300" s="22">
        <v>6650</v>
      </c>
      <c r="D300" s="7">
        <v>58</v>
      </c>
      <c r="E300" s="23">
        <f>D300+C300</f>
        <v>6708</v>
      </c>
      <c r="F300" s="109"/>
      <c r="G300" s="23">
        <f t="shared" si="46"/>
        <v>6708</v>
      </c>
      <c r="H300" s="7"/>
      <c r="I300" s="23">
        <f t="shared" si="46"/>
        <v>6708</v>
      </c>
    </row>
    <row r="301" spans="1:11" ht="12.95" customHeight="1" x14ac:dyDescent="0.25">
      <c r="A301" s="18" t="s">
        <v>161</v>
      </c>
      <c r="B301" s="19" t="s">
        <v>345</v>
      </c>
      <c r="C301" s="22">
        <v>9320</v>
      </c>
      <c r="D301" s="7"/>
      <c r="E301" s="23">
        <v>9320</v>
      </c>
      <c r="F301" s="109"/>
      <c r="G301" s="23">
        <f t="shared" si="46"/>
        <v>9320</v>
      </c>
      <c r="H301" s="7"/>
      <c r="I301" s="23">
        <f t="shared" si="46"/>
        <v>9320</v>
      </c>
    </row>
    <row r="302" spans="1:11" ht="12.95" customHeight="1" x14ac:dyDescent="0.25">
      <c r="A302" s="18" t="s">
        <v>161</v>
      </c>
      <c r="B302" s="19" t="s">
        <v>352</v>
      </c>
      <c r="C302" s="22">
        <v>29250</v>
      </c>
      <c r="D302" s="7">
        <v>1113</v>
      </c>
      <c r="E302" s="23">
        <f>D302+C302</f>
        <v>30363</v>
      </c>
      <c r="F302" s="109"/>
      <c r="G302" s="23">
        <f t="shared" si="46"/>
        <v>30363</v>
      </c>
      <c r="H302" s="7"/>
      <c r="I302" s="23">
        <f t="shared" si="46"/>
        <v>30363</v>
      </c>
    </row>
    <row r="303" spans="1:11" ht="12.95" customHeight="1" x14ac:dyDescent="0.25">
      <c r="A303" s="18" t="s">
        <v>161</v>
      </c>
      <c r="B303" s="19" t="s">
        <v>353</v>
      </c>
      <c r="C303" s="22">
        <v>100793</v>
      </c>
      <c r="D303" s="7">
        <v>3332</v>
      </c>
      <c r="E303" s="23">
        <f>D303+C303</f>
        <v>104125</v>
      </c>
      <c r="F303" s="109"/>
      <c r="G303" s="23">
        <f t="shared" si="46"/>
        <v>104125</v>
      </c>
      <c r="H303" s="7"/>
      <c r="I303" s="23">
        <f t="shared" si="46"/>
        <v>104125</v>
      </c>
    </row>
    <row r="304" spans="1:11" ht="12.95" customHeight="1" x14ac:dyDescent="0.25">
      <c r="A304" s="18" t="s">
        <v>161</v>
      </c>
      <c r="B304" s="19" t="s">
        <v>216</v>
      </c>
      <c r="C304" s="22">
        <v>400</v>
      </c>
      <c r="D304" s="7"/>
      <c r="E304" s="23">
        <v>400</v>
      </c>
      <c r="F304" s="109"/>
      <c r="G304" s="23">
        <f t="shared" si="46"/>
        <v>400</v>
      </c>
      <c r="H304" s="7"/>
      <c r="I304" s="23">
        <f t="shared" si="46"/>
        <v>400</v>
      </c>
    </row>
    <row r="305" spans="1:9" ht="12.95" customHeight="1" x14ac:dyDescent="0.25">
      <c r="A305" s="18" t="s">
        <v>161</v>
      </c>
      <c r="B305" s="19" t="s">
        <v>393</v>
      </c>
      <c r="C305" s="22"/>
      <c r="D305" s="7">
        <v>7650</v>
      </c>
      <c r="E305" s="23">
        <f>D305</f>
        <v>7650</v>
      </c>
      <c r="F305" s="109">
        <v>-1200</v>
      </c>
      <c r="G305" s="23">
        <f>F305+E305</f>
        <v>6450</v>
      </c>
      <c r="H305" s="7"/>
      <c r="I305" s="23">
        <f>H305+G305</f>
        <v>6450</v>
      </c>
    </row>
    <row r="306" spans="1:9" ht="12.95" customHeight="1" x14ac:dyDescent="0.25">
      <c r="A306" s="18" t="s">
        <v>161</v>
      </c>
      <c r="B306" s="19" t="s">
        <v>217</v>
      </c>
      <c r="C306" s="22">
        <v>1000</v>
      </c>
      <c r="D306" s="7"/>
      <c r="E306" s="23">
        <v>1000</v>
      </c>
      <c r="F306" s="109"/>
      <c r="G306" s="23">
        <f t="shared" si="46"/>
        <v>1000</v>
      </c>
      <c r="H306" s="7"/>
      <c r="I306" s="23">
        <f t="shared" si="46"/>
        <v>1000</v>
      </c>
    </row>
    <row r="307" spans="1:9" ht="12.95" customHeight="1" x14ac:dyDescent="0.25">
      <c r="A307" s="18" t="s">
        <v>161</v>
      </c>
      <c r="B307" s="38" t="s">
        <v>218</v>
      </c>
      <c r="C307" s="22">
        <v>200</v>
      </c>
      <c r="D307" s="7"/>
      <c r="E307" s="23">
        <v>200</v>
      </c>
      <c r="F307" s="109"/>
      <c r="G307" s="23">
        <f t="shared" si="46"/>
        <v>200</v>
      </c>
      <c r="H307" s="7"/>
      <c r="I307" s="23">
        <f t="shared" si="46"/>
        <v>200</v>
      </c>
    </row>
    <row r="308" spans="1:9" ht="12.95" customHeight="1" x14ac:dyDescent="0.25">
      <c r="A308" s="18" t="s">
        <v>161</v>
      </c>
      <c r="B308" s="19" t="s">
        <v>56</v>
      </c>
      <c r="C308" s="22">
        <v>8520</v>
      </c>
      <c r="D308" s="7"/>
      <c r="E308" s="23">
        <v>8520</v>
      </c>
      <c r="F308" s="109"/>
      <c r="G308" s="23">
        <f t="shared" si="46"/>
        <v>8520</v>
      </c>
      <c r="H308" s="7"/>
      <c r="I308" s="23">
        <f t="shared" si="46"/>
        <v>8520</v>
      </c>
    </row>
    <row r="309" spans="1:9" ht="12.95" customHeight="1" x14ac:dyDescent="0.25">
      <c r="A309" s="18" t="s">
        <v>161</v>
      </c>
      <c r="B309" s="29" t="s">
        <v>346</v>
      </c>
      <c r="C309" s="22">
        <v>4000</v>
      </c>
      <c r="D309" s="7"/>
      <c r="E309" s="23">
        <v>4000</v>
      </c>
      <c r="F309" s="109"/>
      <c r="G309" s="23">
        <f t="shared" si="46"/>
        <v>4000</v>
      </c>
      <c r="H309" s="7"/>
      <c r="I309" s="23">
        <f t="shared" si="46"/>
        <v>4000</v>
      </c>
    </row>
    <row r="310" spans="1:9" ht="12.95" customHeight="1" x14ac:dyDescent="0.25">
      <c r="A310" s="68" t="s">
        <v>161</v>
      </c>
      <c r="B310" s="19" t="s">
        <v>399</v>
      </c>
      <c r="C310" s="22"/>
      <c r="D310" s="7">
        <v>250000</v>
      </c>
      <c r="E310" s="23">
        <f>D310</f>
        <v>250000</v>
      </c>
      <c r="F310" s="109"/>
      <c r="G310" s="23">
        <f t="shared" si="46"/>
        <v>250000</v>
      </c>
      <c r="H310" s="7"/>
      <c r="I310" s="23">
        <f t="shared" si="46"/>
        <v>250000</v>
      </c>
    </row>
    <row r="311" spans="1:9" ht="12.95" customHeight="1" x14ac:dyDescent="0.25">
      <c r="A311" s="68" t="s">
        <v>161</v>
      </c>
      <c r="B311" s="19" t="s">
        <v>401</v>
      </c>
      <c r="C311" s="22"/>
      <c r="D311" s="7">
        <v>6250</v>
      </c>
      <c r="E311" s="23">
        <f>D311</f>
        <v>6250</v>
      </c>
      <c r="F311" s="109"/>
      <c r="G311" s="23">
        <f t="shared" si="46"/>
        <v>6250</v>
      </c>
      <c r="H311" s="7"/>
      <c r="I311" s="23">
        <f t="shared" si="46"/>
        <v>6250</v>
      </c>
    </row>
    <row r="312" spans="1:9" ht="12.95" customHeight="1" x14ac:dyDescent="0.25">
      <c r="A312" s="18">
        <v>637005</v>
      </c>
      <c r="B312" s="19" t="s">
        <v>219</v>
      </c>
      <c r="C312" s="22">
        <v>600</v>
      </c>
      <c r="D312" s="7"/>
      <c r="E312" s="23">
        <v>600</v>
      </c>
      <c r="F312" s="109"/>
      <c r="G312" s="23">
        <f t="shared" si="46"/>
        <v>600</v>
      </c>
      <c r="H312" s="7"/>
      <c r="I312" s="23">
        <f t="shared" si="46"/>
        <v>600</v>
      </c>
    </row>
    <row r="313" spans="1:9" ht="12.95" customHeight="1" x14ac:dyDescent="0.25">
      <c r="A313" s="18" t="s">
        <v>161</v>
      </c>
      <c r="B313" s="17" t="s">
        <v>220</v>
      </c>
      <c r="C313" s="22">
        <v>542400</v>
      </c>
      <c r="D313" s="7">
        <v>10627</v>
      </c>
      <c r="E313" s="23">
        <f>D313+C313</f>
        <v>553027</v>
      </c>
      <c r="F313" s="109"/>
      <c r="G313" s="23">
        <f t="shared" si="46"/>
        <v>553027</v>
      </c>
      <c r="H313" s="7"/>
      <c r="I313" s="23">
        <f t="shared" si="46"/>
        <v>553027</v>
      </c>
    </row>
    <row r="314" spans="1:9" ht="12.95" customHeight="1" x14ac:dyDescent="0.25">
      <c r="A314" s="18" t="s">
        <v>161</v>
      </c>
      <c r="B314" s="19" t="s">
        <v>56</v>
      </c>
      <c r="C314" s="22">
        <v>12780</v>
      </c>
      <c r="D314" s="7"/>
      <c r="E314" s="23">
        <v>12780</v>
      </c>
      <c r="F314" s="109"/>
      <c r="G314" s="23">
        <f t="shared" si="46"/>
        <v>12780</v>
      </c>
      <c r="H314" s="7"/>
      <c r="I314" s="23">
        <f t="shared" si="46"/>
        <v>12780</v>
      </c>
    </row>
    <row r="315" spans="1:9" ht="12.95" customHeight="1" x14ac:dyDescent="0.25">
      <c r="A315" s="18" t="s">
        <v>161</v>
      </c>
      <c r="B315" s="19" t="s">
        <v>221</v>
      </c>
      <c r="C315" s="22"/>
      <c r="D315" s="7"/>
      <c r="E315" s="23"/>
      <c r="F315" s="109"/>
      <c r="G315" s="23"/>
      <c r="H315" s="7"/>
      <c r="I315" s="23"/>
    </row>
    <row r="316" spans="1:9" ht="12.95" customHeight="1" x14ac:dyDescent="0.25">
      <c r="A316" s="18" t="s">
        <v>161</v>
      </c>
      <c r="B316" s="19" t="s">
        <v>222</v>
      </c>
      <c r="C316" s="22">
        <v>660</v>
      </c>
      <c r="D316" s="7"/>
      <c r="E316" s="23">
        <v>660</v>
      </c>
      <c r="F316" s="109"/>
      <c r="G316" s="23">
        <f t="shared" si="46"/>
        <v>660</v>
      </c>
      <c r="H316" s="7"/>
      <c r="I316" s="23">
        <f t="shared" si="46"/>
        <v>660</v>
      </c>
    </row>
    <row r="317" spans="1:9" ht="12.95" customHeight="1" x14ac:dyDescent="0.25">
      <c r="A317" s="18" t="s">
        <v>161</v>
      </c>
      <c r="B317" s="19" t="s">
        <v>52</v>
      </c>
      <c r="C317" s="22">
        <v>350</v>
      </c>
      <c r="D317" s="7">
        <v>100</v>
      </c>
      <c r="E317" s="23">
        <f>D317+C317</f>
        <v>450</v>
      </c>
      <c r="F317" s="109"/>
      <c r="G317" s="23">
        <f t="shared" si="46"/>
        <v>450</v>
      </c>
      <c r="H317" s="7"/>
      <c r="I317" s="23">
        <f t="shared" si="46"/>
        <v>450</v>
      </c>
    </row>
    <row r="318" spans="1:9" ht="12.95" customHeight="1" x14ac:dyDescent="0.25">
      <c r="A318" s="18" t="s">
        <v>161</v>
      </c>
      <c r="B318" s="19" t="s">
        <v>223</v>
      </c>
      <c r="C318" s="22">
        <v>8339</v>
      </c>
      <c r="D318" s="7"/>
      <c r="E318" s="23">
        <v>8339</v>
      </c>
      <c r="F318" s="109"/>
      <c r="G318" s="23">
        <f t="shared" si="46"/>
        <v>8339</v>
      </c>
      <c r="H318" s="7"/>
      <c r="I318" s="23">
        <f t="shared" si="46"/>
        <v>8339</v>
      </c>
    </row>
    <row r="319" spans="1:9" ht="12.95" customHeight="1" x14ac:dyDescent="0.25">
      <c r="A319" s="18" t="s">
        <v>161</v>
      </c>
      <c r="B319" s="19" t="s">
        <v>351</v>
      </c>
      <c r="C319" s="20">
        <v>25970</v>
      </c>
      <c r="D319" s="7">
        <v>1087</v>
      </c>
      <c r="E319" s="21">
        <f>D319+C319</f>
        <v>27057</v>
      </c>
      <c r="F319" s="109"/>
      <c r="G319" s="23">
        <f t="shared" si="46"/>
        <v>27057</v>
      </c>
      <c r="H319" s="7"/>
      <c r="I319" s="23">
        <f t="shared" si="46"/>
        <v>27057</v>
      </c>
    </row>
    <row r="320" spans="1:9" ht="12.95" customHeight="1" x14ac:dyDescent="0.25">
      <c r="A320" s="18" t="s">
        <v>161</v>
      </c>
      <c r="B320" s="19" t="s">
        <v>354</v>
      </c>
      <c r="C320" s="22">
        <v>62056</v>
      </c>
      <c r="D320" s="7">
        <v>769</v>
      </c>
      <c r="E320" s="23">
        <f>D320+C320</f>
        <v>62825</v>
      </c>
      <c r="F320" s="109"/>
      <c r="G320" s="23">
        <f t="shared" si="46"/>
        <v>62825</v>
      </c>
      <c r="H320" s="7"/>
      <c r="I320" s="23">
        <f t="shared" si="46"/>
        <v>62825</v>
      </c>
    </row>
    <row r="321" spans="1:9" ht="12.95" customHeight="1" x14ac:dyDescent="0.25">
      <c r="A321" s="18" t="s">
        <v>161</v>
      </c>
      <c r="B321" s="19" t="s">
        <v>390</v>
      </c>
      <c r="C321" s="22"/>
      <c r="D321" s="7">
        <v>2850</v>
      </c>
      <c r="E321" s="23">
        <f>D321</f>
        <v>2850</v>
      </c>
      <c r="F321" s="109">
        <v>-19</v>
      </c>
      <c r="G321" s="23">
        <f>F321+E321</f>
        <v>2831</v>
      </c>
      <c r="H321" s="7"/>
      <c r="I321" s="23">
        <f>H321+G321</f>
        <v>2831</v>
      </c>
    </row>
    <row r="322" spans="1:9" ht="12.95" customHeight="1" x14ac:dyDescent="0.25">
      <c r="A322" s="18" t="s">
        <v>161</v>
      </c>
      <c r="B322" s="19" t="s">
        <v>408</v>
      </c>
      <c r="C322" s="22"/>
      <c r="D322" s="7"/>
      <c r="E322" s="23"/>
      <c r="F322" s="109">
        <v>3800</v>
      </c>
      <c r="G322" s="23">
        <f>F322</f>
        <v>3800</v>
      </c>
      <c r="H322" s="7"/>
      <c r="I322" s="23">
        <f>G322</f>
        <v>3800</v>
      </c>
    </row>
    <row r="323" spans="1:9" ht="12.95" customHeight="1" x14ac:dyDescent="0.25">
      <c r="A323" s="18" t="s">
        <v>161</v>
      </c>
      <c r="B323" s="19" t="s">
        <v>224</v>
      </c>
      <c r="C323" s="22">
        <v>400</v>
      </c>
      <c r="D323" s="7"/>
      <c r="E323" s="23">
        <v>400</v>
      </c>
      <c r="F323" s="109"/>
      <c r="G323" s="23">
        <f>E323</f>
        <v>400</v>
      </c>
      <c r="H323" s="7"/>
      <c r="I323" s="23">
        <f>G323</f>
        <v>400</v>
      </c>
    </row>
    <row r="324" spans="1:9" ht="12.95" customHeight="1" x14ac:dyDescent="0.25">
      <c r="A324" s="68" t="s">
        <v>161</v>
      </c>
      <c r="B324" s="19" t="s">
        <v>399</v>
      </c>
      <c r="C324" s="22"/>
      <c r="D324" s="7">
        <v>250000</v>
      </c>
      <c r="E324" s="23">
        <f>D324</f>
        <v>250000</v>
      </c>
      <c r="F324" s="109"/>
      <c r="G324" s="23">
        <f t="shared" ref="G324:I367" si="49">E324</f>
        <v>250000</v>
      </c>
      <c r="H324" s="7"/>
      <c r="I324" s="23">
        <f t="shared" si="49"/>
        <v>250000</v>
      </c>
    </row>
    <row r="325" spans="1:9" ht="12.95" customHeight="1" x14ac:dyDescent="0.25">
      <c r="A325" s="68" t="s">
        <v>161</v>
      </c>
      <c r="B325" s="19" t="s">
        <v>401</v>
      </c>
      <c r="C325" s="22"/>
      <c r="D325" s="7">
        <v>6250</v>
      </c>
      <c r="E325" s="23">
        <f>D325</f>
        <v>6250</v>
      </c>
      <c r="F325" s="109"/>
      <c r="G325" s="23">
        <f t="shared" si="49"/>
        <v>6250</v>
      </c>
      <c r="H325" s="7"/>
      <c r="I325" s="23">
        <f t="shared" si="49"/>
        <v>6250</v>
      </c>
    </row>
    <row r="326" spans="1:9" ht="12.95" customHeight="1" x14ac:dyDescent="0.25">
      <c r="A326" s="18" t="s">
        <v>161</v>
      </c>
      <c r="B326" s="19" t="s">
        <v>225</v>
      </c>
      <c r="C326" s="22">
        <v>3000</v>
      </c>
      <c r="D326" s="7"/>
      <c r="E326" s="23">
        <v>3000</v>
      </c>
      <c r="F326" s="109"/>
      <c r="G326" s="23">
        <f t="shared" si="49"/>
        <v>3000</v>
      </c>
      <c r="H326" s="7"/>
      <c r="I326" s="23">
        <f t="shared" si="49"/>
        <v>3000</v>
      </c>
    </row>
    <row r="327" spans="1:9" ht="12.95" customHeight="1" x14ac:dyDescent="0.25">
      <c r="A327" s="18">
        <v>637005</v>
      </c>
      <c r="B327" s="19" t="s">
        <v>226</v>
      </c>
      <c r="C327" s="22">
        <v>600</v>
      </c>
      <c r="D327" s="7"/>
      <c r="E327" s="23">
        <v>600</v>
      </c>
      <c r="F327" s="109"/>
      <c r="G327" s="23">
        <f t="shared" si="49"/>
        <v>600</v>
      </c>
      <c r="H327" s="7"/>
      <c r="I327" s="23">
        <f t="shared" si="49"/>
        <v>600</v>
      </c>
    </row>
    <row r="328" spans="1:9" ht="12.95" customHeight="1" x14ac:dyDescent="0.25">
      <c r="A328" s="18" t="s">
        <v>161</v>
      </c>
      <c r="B328" s="19" t="s">
        <v>310</v>
      </c>
      <c r="C328" s="22">
        <v>18400</v>
      </c>
      <c r="D328" s="7"/>
      <c r="E328" s="23">
        <v>18400</v>
      </c>
      <c r="F328" s="109"/>
      <c r="G328" s="23">
        <f t="shared" si="49"/>
        <v>18400</v>
      </c>
      <c r="H328" s="7"/>
      <c r="I328" s="23">
        <f t="shared" si="49"/>
        <v>18400</v>
      </c>
    </row>
    <row r="329" spans="1:9" ht="12.95" customHeight="1" x14ac:dyDescent="0.25">
      <c r="A329" s="18"/>
      <c r="B329" s="19"/>
      <c r="C329" s="22"/>
      <c r="D329" s="7"/>
      <c r="E329" s="23"/>
      <c r="F329" s="109"/>
      <c r="G329" s="50"/>
      <c r="H329" s="7"/>
      <c r="I329" s="23"/>
    </row>
    <row r="330" spans="1:9" ht="12.95" customHeight="1" x14ac:dyDescent="0.25">
      <c r="A330" s="16" t="s">
        <v>228</v>
      </c>
      <c r="B330" s="17" t="s">
        <v>227</v>
      </c>
      <c r="C330" s="49">
        <f t="shared" ref="C330:E330" si="50">SUM(C331:C331)</f>
        <v>400</v>
      </c>
      <c r="D330" s="7"/>
      <c r="E330" s="50">
        <f t="shared" si="50"/>
        <v>400</v>
      </c>
      <c r="F330" s="109"/>
      <c r="G330" s="50">
        <f t="shared" si="49"/>
        <v>400</v>
      </c>
      <c r="H330" s="7"/>
      <c r="I330" s="50">
        <f t="shared" ref="I330:I371" si="51">G330</f>
        <v>400</v>
      </c>
    </row>
    <row r="331" spans="1:9" ht="12.95" customHeight="1" x14ac:dyDescent="0.25">
      <c r="A331" s="18">
        <v>642004</v>
      </c>
      <c r="B331" s="19" t="s">
        <v>381</v>
      </c>
      <c r="C331" s="22">
        <v>400</v>
      </c>
      <c r="D331" s="7"/>
      <c r="E331" s="23">
        <v>400</v>
      </c>
      <c r="F331" s="109"/>
      <c r="G331" s="23">
        <f t="shared" si="49"/>
        <v>400</v>
      </c>
      <c r="H331" s="7"/>
      <c r="I331" s="23">
        <f t="shared" si="51"/>
        <v>400</v>
      </c>
    </row>
    <row r="332" spans="1:9" ht="12.95" customHeight="1" x14ac:dyDescent="0.25">
      <c r="A332" s="18"/>
      <c r="B332" s="19"/>
      <c r="C332" s="22"/>
      <c r="D332" s="7"/>
      <c r="E332" s="23"/>
      <c r="F332" s="109"/>
      <c r="G332" s="50"/>
      <c r="H332" s="7"/>
      <c r="I332" s="23"/>
    </row>
    <row r="333" spans="1:9" ht="12.95" customHeight="1" x14ac:dyDescent="0.25">
      <c r="A333" s="16" t="s">
        <v>230</v>
      </c>
      <c r="B333" s="17" t="s">
        <v>229</v>
      </c>
      <c r="C333" s="49">
        <f t="shared" ref="C333:E333" si="52">SUM(C334:C337)</f>
        <v>1197447</v>
      </c>
      <c r="D333" s="7"/>
      <c r="E333" s="50">
        <f t="shared" si="52"/>
        <v>1293834</v>
      </c>
      <c r="F333" s="109"/>
      <c r="G333" s="50">
        <f t="shared" si="49"/>
        <v>1293834</v>
      </c>
      <c r="H333" s="7"/>
      <c r="I333" s="50">
        <f>SUM(I334:I337)</f>
        <v>1293834</v>
      </c>
    </row>
    <row r="334" spans="1:9" ht="12.95" customHeight="1" x14ac:dyDescent="0.25">
      <c r="A334" s="18" t="s">
        <v>122</v>
      </c>
      <c r="B334" s="19" t="s">
        <v>349</v>
      </c>
      <c r="C334" s="22">
        <v>609109</v>
      </c>
      <c r="D334" s="7">
        <v>21832</v>
      </c>
      <c r="E334" s="23">
        <f>D334+C334</f>
        <v>630941</v>
      </c>
      <c r="F334" s="109"/>
      <c r="G334" s="23">
        <f t="shared" si="49"/>
        <v>630941</v>
      </c>
      <c r="H334" s="7"/>
      <c r="I334" s="23">
        <f t="shared" si="51"/>
        <v>630941</v>
      </c>
    </row>
    <row r="335" spans="1:9" ht="12.95" customHeight="1" x14ac:dyDescent="0.25">
      <c r="A335" s="39">
        <v>635006</v>
      </c>
      <c r="B335" s="44" t="s">
        <v>231</v>
      </c>
      <c r="C335" s="20">
        <v>3000</v>
      </c>
      <c r="D335" s="7"/>
      <c r="E335" s="21">
        <v>3000</v>
      </c>
      <c r="F335" s="109"/>
      <c r="G335" s="23">
        <f t="shared" si="49"/>
        <v>3000</v>
      </c>
      <c r="H335" s="7"/>
      <c r="I335" s="23">
        <f t="shared" si="51"/>
        <v>3000</v>
      </c>
    </row>
    <row r="336" spans="1:9" ht="12.95" customHeight="1" x14ac:dyDescent="0.25">
      <c r="A336" s="18" t="s">
        <v>122</v>
      </c>
      <c r="B336" s="19" t="s">
        <v>348</v>
      </c>
      <c r="C336" s="22">
        <v>368068</v>
      </c>
      <c r="D336" s="7">
        <v>58584</v>
      </c>
      <c r="E336" s="23">
        <f>D336+C336</f>
        <v>426652</v>
      </c>
      <c r="F336" s="109"/>
      <c r="G336" s="23">
        <f t="shared" si="49"/>
        <v>426652</v>
      </c>
      <c r="H336" s="7"/>
      <c r="I336" s="23">
        <f>G336</f>
        <v>426652</v>
      </c>
    </row>
    <row r="337" spans="1:9" ht="12.95" customHeight="1" x14ac:dyDescent="0.25">
      <c r="A337" s="18" t="s">
        <v>122</v>
      </c>
      <c r="B337" s="19" t="s">
        <v>347</v>
      </c>
      <c r="C337" s="22">
        <v>217270</v>
      </c>
      <c r="D337" s="7">
        <v>15971</v>
      </c>
      <c r="E337" s="23">
        <f>D337+C337</f>
        <v>233241</v>
      </c>
      <c r="F337" s="109"/>
      <c r="G337" s="23">
        <f t="shared" si="49"/>
        <v>233241</v>
      </c>
      <c r="H337" s="7"/>
      <c r="I337" s="23">
        <f t="shared" si="51"/>
        <v>233241</v>
      </c>
    </row>
    <row r="338" spans="1:9" ht="12.95" customHeight="1" x14ac:dyDescent="0.25">
      <c r="A338" s="18"/>
      <c r="B338" s="19"/>
      <c r="C338" s="22"/>
      <c r="D338" s="7"/>
      <c r="E338" s="23"/>
      <c r="F338" s="109"/>
      <c r="G338" s="50"/>
      <c r="H338" s="7"/>
      <c r="I338" s="23"/>
    </row>
    <row r="339" spans="1:9" ht="12.95" customHeight="1" x14ac:dyDescent="0.25">
      <c r="A339" s="16" t="s">
        <v>230</v>
      </c>
      <c r="B339" s="17" t="s">
        <v>232</v>
      </c>
      <c r="C339" s="49">
        <f t="shared" ref="C339:E339" si="53">SUM(C340:C340)</f>
        <v>27175</v>
      </c>
      <c r="D339" s="7"/>
      <c r="E339" s="50">
        <f t="shared" si="53"/>
        <v>28188</v>
      </c>
      <c r="F339" s="109"/>
      <c r="G339" s="50">
        <f t="shared" si="49"/>
        <v>28188</v>
      </c>
      <c r="H339" s="7"/>
      <c r="I339" s="50">
        <f t="shared" si="51"/>
        <v>28188</v>
      </c>
    </row>
    <row r="340" spans="1:9" ht="12.95" customHeight="1" x14ac:dyDescent="0.25">
      <c r="A340" s="18" t="s">
        <v>122</v>
      </c>
      <c r="B340" s="69" t="s">
        <v>350</v>
      </c>
      <c r="C340" s="22">
        <v>27175</v>
      </c>
      <c r="D340" s="7">
        <v>1013</v>
      </c>
      <c r="E340" s="23">
        <f>D340+C340</f>
        <v>28188</v>
      </c>
      <c r="F340" s="109"/>
      <c r="G340" s="23">
        <f t="shared" si="49"/>
        <v>28188</v>
      </c>
      <c r="H340" s="7"/>
      <c r="I340" s="23">
        <f t="shared" si="51"/>
        <v>28188</v>
      </c>
    </row>
    <row r="341" spans="1:9" ht="12.95" customHeight="1" x14ac:dyDescent="0.25">
      <c r="A341" s="18"/>
      <c r="B341" s="19"/>
      <c r="C341" s="22"/>
      <c r="D341" s="7"/>
      <c r="E341" s="23"/>
      <c r="F341" s="109"/>
      <c r="G341" s="50"/>
      <c r="H341" s="7"/>
      <c r="I341" s="23"/>
    </row>
    <row r="342" spans="1:9" ht="12.95" customHeight="1" x14ac:dyDescent="0.25">
      <c r="A342" s="16" t="s">
        <v>234</v>
      </c>
      <c r="B342" s="17" t="s">
        <v>233</v>
      </c>
      <c r="C342" s="36">
        <f t="shared" ref="C342:E342" si="54">SUM(C343:C345)</f>
        <v>132264</v>
      </c>
      <c r="D342" s="7"/>
      <c r="E342" s="37">
        <f t="shared" si="54"/>
        <v>135000</v>
      </c>
      <c r="F342" s="109"/>
      <c r="G342" s="50">
        <f t="shared" si="49"/>
        <v>135000</v>
      </c>
      <c r="H342" s="7"/>
      <c r="I342" s="50">
        <f>SUM(I343:I345)</f>
        <v>135000</v>
      </c>
    </row>
    <row r="343" spans="1:9" ht="12.95" customHeight="1" x14ac:dyDescent="0.25">
      <c r="A343" s="18" t="s">
        <v>122</v>
      </c>
      <c r="B343" s="44" t="s">
        <v>365</v>
      </c>
      <c r="C343" s="22">
        <v>125964</v>
      </c>
      <c r="D343" s="7">
        <v>2736</v>
      </c>
      <c r="E343" s="23">
        <f>D343+C343</f>
        <v>128700</v>
      </c>
      <c r="F343" s="109"/>
      <c r="G343" s="23">
        <f t="shared" si="49"/>
        <v>128700</v>
      </c>
      <c r="H343" s="7"/>
      <c r="I343" s="23">
        <f t="shared" si="51"/>
        <v>128700</v>
      </c>
    </row>
    <row r="344" spans="1:9" ht="12.95" customHeight="1" x14ac:dyDescent="0.25">
      <c r="A344" s="18" t="s">
        <v>161</v>
      </c>
      <c r="B344" s="19" t="s">
        <v>366</v>
      </c>
      <c r="C344" s="22">
        <v>6000</v>
      </c>
      <c r="D344" s="7"/>
      <c r="E344" s="23">
        <v>6000</v>
      </c>
      <c r="F344" s="109"/>
      <c r="G344" s="23">
        <f t="shared" si="49"/>
        <v>6000</v>
      </c>
      <c r="H344" s="7"/>
      <c r="I344" s="23">
        <f t="shared" si="51"/>
        <v>6000</v>
      </c>
    </row>
    <row r="345" spans="1:9" ht="12.95" customHeight="1" x14ac:dyDescent="0.25">
      <c r="A345" s="18" t="s">
        <v>161</v>
      </c>
      <c r="B345" s="19" t="s">
        <v>367</v>
      </c>
      <c r="C345" s="22">
        <v>300</v>
      </c>
      <c r="D345" s="7"/>
      <c r="E345" s="23">
        <v>300</v>
      </c>
      <c r="F345" s="109"/>
      <c r="G345" s="23">
        <f t="shared" si="49"/>
        <v>300</v>
      </c>
      <c r="H345" s="7"/>
      <c r="I345" s="23">
        <f>G345</f>
        <v>300</v>
      </c>
    </row>
    <row r="346" spans="1:9" ht="12.95" customHeight="1" x14ac:dyDescent="0.25">
      <c r="A346" s="18"/>
      <c r="B346" s="19"/>
      <c r="C346" s="22"/>
      <c r="D346" s="7"/>
      <c r="E346" s="23"/>
      <c r="F346" s="109"/>
      <c r="G346" s="50"/>
      <c r="H346" s="7"/>
      <c r="I346" s="50"/>
    </row>
    <row r="347" spans="1:9" ht="12.95" customHeight="1" x14ac:dyDescent="0.25">
      <c r="A347" s="16" t="s">
        <v>236</v>
      </c>
      <c r="B347" s="17" t="s">
        <v>235</v>
      </c>
      <c r="C347" s="49">
        <f>SUM(C348:C349)</f>
        <v>225950</v>
      </c>
      <c r="D347" s="7"/>
      <c r="E347" s="50">
        <f>SUM(E348:E349)</f>
        <v>232329</v>
      </c>
      <c r="F347" s="109"/>
      <c r="G347" s="50">
        <f t="shared" si="49"/>
        <v>232329</v>
      </c>
      <c r="H347" s="7"/>
      <c r="I347" s="50">
        <f t="shared" si="51"/>
        <v>232329</v>
      </c>
    </row>
    <row r="348" spans="1:9" ht="12.95" customHeight="1" x14ac:dyDescent="0.25">
      <c r="A348" s="18" t="s">
        <v>122</v>
      </c>
      <c r="B348" s="106" t="s">
        <v>355</v>
      </c>
      <c r="C348" s="22">
        <v>126082</v>
      </c>
      <c r="D348" s="7">
        <v>209</v>
      </c>
      <c r="E348" s="23">
        <f>D348+C348</f>
        <v>126291</v>
      </c>
      <c r="F348" s="109"/>
      <c r="G348" s="23">
        <f t="shared" si="49"/>
        <v>126291</v>
      </c>
      <c r="H348" s="7"/>
      <c r="I348" s="23">
        <f t="shared" si="51"/>
        <v>126291</v>
      </c>
    </row>
    <row r="349" spans="1:9" ht="12.95" customHeight="1" x14ac:dyDescent="0.25">
      <c r="A349" s="18" t="s">
        <v>122</v>
      </c>
      <c r="B349" s="69" t="s">
        <v>356</v>
      </c>
      <c r="C349" s="22">
        <v>99868</v>
      </c>
      <c r="D349" s="7">
        <v>6170</v>
      </c>
      <c r="E349" s="23">
        <f>D349+C349</f>
        <v>106038</v>
      </c>
      <c r="F349" s="109"/>
      <c r="G349" s="23">
        <f t="shared" si="49"/>
        <v>106038</v>
      </c>
      <c r="H349" s="7"/>
      <c r="I349" s="23">
        <f t="shared" si="51"/>
        <v>106038</v>
      </c>
    </row>
    <row r="350" spans="1:9" ht="12.95" customHeight="1" x14ac:dyDescent="0.25">
      <c r="A350" s="18"/>
      <c r="B350" s="19"/>
      <c r="C350" s="22"/>
      <c r="D350" s="7"/>
      <c r="E350" s="23"/>
      <c r="F350" s="109"/>
      <c r="G350" s="50"/>
      <c r="H350" s="7"/>
      <c r="I350" s="50"/>
    </row>
    <row r="351" spans="1:9" ht="12.95" customHeight="1" x14ac:dyDescent="0.25">
      <c r="A351" s="16" t="s">
        <v>238</v>
      </c>
      <c r="B351" s="17" t="s">
        <v>237</v>
      </c>
      <c r="C351" s="49">
        <f>SUM(C352:C355)</f>
        <v>481360</v>
      </c>
      <c r="D351" s="7"/>
      <c r="E351" s="50">
        <f>SUM(E352:E355)</f>
        <v>481360</v>
      </c>
      <c r="F351" s="109"/>
      <c r="G351" s="50">
        <f>SUM(G352:G355)</f>
        <v>465560</v>
      </c>
      <c r="H351" s="7"/>
      <c r="I351" s="50">
        <f>SUM(I352:I355)</f>
        <v>463317</v>
      </c>
    </row>
    <row r="352" spans="1:9" ht="12.95" customHeight="1" x14ac:dyDescent="0.25">
      <c r="A352" s="18">
        <v>637005</v>
      </c>
      <c r="B352" s="19" t="s">
        <v>239</v>
      </c>
      <c r="C352" s="22">
        <v>600</v>
      </c>
      <c r="D352" s="7"/>
      <c r="E352" s="23">
        <v>600</v>
      </c>
      <c r="F352" s="109"/>
      <c r="G352" s="23">
        <f t="shared" si="49"/>
        <v>600</v>
      </c>
      <c r="H352" s="7"/>
      <c r="I352" s="23">
        <f t="shared" si="51"/>
        <v>600</v>
      </c>
    </row>
    <row r="353" spans="1:9" ht="12.95" customHeight="1" x14ac:dyDescent="0.25">
      <c r="A353" s="18" t="s">
        <v>122</v>
      </c>
      <c r="B353" s="19" t="s">
        <v>360</v>
      </c>
      <c r="C353" s="22">
        <v>175400</v>
      </c>
      <c r="D353" s="7"/>
      <c r="E353" s="23">
        <v>175400</v>
      </c>
      <c r="F353" s="109">
        <v>-15800</v>
      </c>
      <c r="G353" s="23">
        <f>F353+E353</f>
        <v>159600</v>
      </c>
      <c r="H353" s="7">
        <v>-2243</v>
      </c>
      <c r="I353" s="23">
        <f>H353+G353</f>
        <v>157357</v>
      </c>
    </row>
    <row r="354" spans="1:9" ht="12.95" customHeight="1" x14ac:dyDescent="0.25">
      <c r="A354" s="18" t="s">
        <v>122</v>
      </c>
      <c r="B354" s="19" t="s">
        <v>361</v>
      </c>
      <c r="C354" s="22">
        <v>255360</v>
      </c>
      <c r="D354" s="7"/>
      <c r="E354" s="23">
        <v>255360</v>
      </c>
      <c r="F354" s="109"/>
      <c r="G354" s="23">
        <f t="shared" si="49"/>
        <v>255360</v>
      </c>
      <c r="H354" s="7"/>
      <c r="I354" s="23">
        <f>G354</f>
        <v>255360</v>
      </c>
    </row>
    <row r="355" spans="1:9" ht="12.95" customHeight="1" x14ac:dyDescent="0.25">
      <c r="A355" s="33" t="s">
        <v>72</v>
      </c>
      <c r="B355" s="111" t="s">
        <v>362</v>
      </c>
      <c r="C355" s="22">
        <v>50000</v>
      </c>
      <c r="D355" s="7"/>
      <c r="E355" s="23">
        <v>50000</v>
      </c>
      <c r="F355" s="109"/>
      <c r="G355" s="23">
        <f t="shared" si="49"/>
        <v>50000</v>
      </c>
      <c r="H355" s="7"/>
      <c r="I355" s="23">
        <f>G355</f>
        <v>50000</v>
      </c>
    </row>
    <row r="356" spans="1:9" ht="12.95" customHeight="1" x14ac:dyDescent="0.25">
      <c r="A356" s="18"/>
      <c r="B356" s="19"/>
      <c r="C356" s="49"/>
      <c r="D356" s="7"/>
      <c r="E356" s="50"/>
      <c r="F356" s="109"/>
      <c r="G356" s="50"/>
      <c r="H356" s="7"/>
      <c r="I356" s="23"/>
    </row>
    <row r="357" spans="1:9" ht="12.95" customHeight="1" x14ac:dyDescent="0.25">
      <c r="A357" s="16" t="s">
        <v>241</v>
      </c>
      <c r="B357" s="17" t="s">
        <v>240</v>
      </c>
      <c r="C357" s="49">
        <f t="shared" ref="C357:E357" si="55">SUM(C358:C359)</f>
        <v>2000</v>
      </c>
      <c r="D357" s="7"/>
      <c r="E357" s="50">
        <f t="shared" si="55"/>
        <v>2000</v>
      </c>
      <c r="F357" s="109"/>
      <c r="G357" s="50">
        <f t="shared" si="49"/>
        <v>2000</v>
      </c>
      <c r="H357" s="7"/>
      <c r="I357" s="50">
        <f>H357+G357</f>
        <v>2000</v>
      </c>
    </row>
    <row r="358" spans="1:9" ht="12.95" customHeight="1" x14ac:dyDescent="0.25">
      <c r="A358" s="18" t="s">
        <v>122</v>
      </c>
      <c r="B358" s="19" t="s">
        <v>242</v>
      </c>
      <c r="C358" s="22">
        <v>1000</v>
      </c>
      <c r="D358" s="7"/>
      <c r="E358" s="23">
        <v>1000</v>
      </c>
      <c r="F358" s="109"/>
      <c r="G358" s="23">
        <f t="shared" si="49"/>
        <v>1000</v>
      </c>
      <c r="H358" s="7"/>
      <c r="I358" s="23">
        <f t="shared" si="51"/>
        <v>1000</v>
      </c>
    </row>
    <row r="359" spans="1:9" ht="12.95" customHeight="1" x14ac:dyDescent="0.25">
      <c r="A359" s="18" t="s">
        <v>122</v>
      </c>
      <c r="B359" s="19" t="s">
        <v>243</v>
      </c>
      <c r="C359" s="22">
        <v>1000</v>
      </c>
      <c r="D359" s="7"/>
      <c r="E359" s="23">
        <v>1000</v>
      </c>
      <c r="F359" s="109"/>
      <c r="G359" s="23">
        <f t="shared" si="49"/>
        <v>1000</v>
      </c>
      <c r="H359" s="7"/>
      <c r="I359" s="23">
        <f t="shared" si="51"/>
        <v>1000</v>
      </c>
    </row>
    <row r="360" spans="1:9" ht="12.95" customHeight="1" x14ac:dyDescent="0.25">
      <c r="A360" s="18"/>
      <c r="B360" s="19"/>
      <c r="C360" s="22"/>
      <c r="D360" s="7"/>
      <c r="E360" s="23"/>
      <c r="F360" s="109"/>
      <c r="G360" s="50"/>
      <c r="H360" s="7"/>
      <c r="I360" s="50"/>
    </row>
    <row r="361" spans="1:9" ht="12.95" customHeight="1" x14ac:dyDescent="0.25">
      <c r="A361" s="16" t="s">
        <v>245</v>
      </c>
      <c r="B361" s="17" t="s">
        <v>244</v>
      </c>
      <c r="C361" s="49">
        <f>SUM(C362:C367)</f>
        <v>9920</v>
      </c>
      <c r="D361" s="7"/>
      <c r="E361" s="50">
        <f>SUM(E362:E367)</f>
        <v>9920</v>
      </c>
      <c r="F361" s="7"/>
      <c r="G361" s="50">
        <f t="shared" si="49"/>
        <v>9920</v>
      </c>
      <c r="H361" s="7"/>
      <c r="I361" s="50">
        <f>SUM(I362:I367)</f>
        <v>9920</v>
      </c>
    </row>
    <row r="362" spans="1:9" ht="12.95" customHeight="1" x14ac:dyDescent="0.25">
      <c r="A362" s="18" t="s">
        <v>72</v>
      </c>
      <c r="B362" s="19" t="s">
        <v>246</v>
      </c>
      <c r="C362" s="22">
        <v>1000</v>
      </c>
      <c r="D362" s="7"/>
      <c r="E362" s="23">
        <v>1000</v>
      </c>
      <c r="F362" s="7"/>
      <c r="G362" s="23">
        <f t="shared" si="49"/>
        <v>1000</v>
      </c>
      <c r="H362" s="7"/>
      <c r="I362" s="23">
        <f t="shared" si="51"/>
        <v>1000</v>
      </c>
    </row>
    <row r="363" spans="1:9" ht="12.95" customHeight="1" x14ac:dyDescent="0.25">
      <c r="A363" s="18" t="s">
        <v>72</v>
      </c>
      <c r="B363" s="19" t="s">
        <v>247</v>
      </c>
      <c r="C363" s="22">
        <v>3100</v>
      </c>
      <c r="D363" s="7"/>
      <c r="E363" s="23">
        <v>3100</v>
      </c>
      <c r="F363" s="7"/>
      <c r="G363" s="23">
        <f t="shared" si="49"/>
        <v>3100</v>
      </c>
      <c r="H363" s="7"/>
      <c r="I363" s="23">
        <f t="shared" si="51"/>
        <v>3100</v>
      </c>
    </row>
    <row r="364" spans="1:9" ht="12.95" customHeight="1" x14ac:dyDescent="0.25">
      <c r="A364" s="18" t="s">
        <v>72</v>
      </c>
      <c r="B364" s="19" t="s">
        <v>248</v>
      </c>
      <c r="C364" s="22">
        <v>2000</v>
      </c>
      <c r="D364" s="7"/>
      <c r="E364" s="23">
        <v>2000</v>
      </c>
      <c r="F364" s="7"/>
      <c r="G364" s="23">
        <f t="shared" si="49"/>
        <v>2000</v>
      </c>
      <c r="H364" s="7"/>
      <c r="I364" s="23">
        <f>G364</f>
        <v>2000</v>
      </c>
    </row>
    <row r="365" spans="1:9" ht="12.95" customHeight="1" x14ac:dyDescent="0.25">
      <c r="A365" s="18" t="s">
        <v>72</v>
      </c>
      <c r="B365" s="19" t="s">
        <v>249</v>
      </c>
      <c r="C365" s="22">
        <v>2900</v>
      </c>
      <c r="D365" s="7"/>
      <c r="E365" s="23">
        <v>2900</v>
      </c>
      <c r="F365" s="7"/>
      <c r="G365" s="23">
        <f t="shared" si="49"/>
        <v>2900</v>
      </c>
      <c r="H365" s="7"/>
      <c r="I365" s="23">
        <f t="shared" si="51"/>
        <v>2900</v>
      </c>
    </row>
    <row r="366" spans="1:9" ht="12.95" customHeight="1" x14ac:dyDescent="0.25">
      <c r="A366" s="18" t="s">
        <v>72</v>
      </c>
      <c r="B366" s="19" t="s">
        <v>250</v>
      </c>
      <c r="C366" s="22">
        <v>130</v>
      </c>
      <c r="D366" s="7"/>
      <c r="E366" s="23">
        <v>130</v>
      </c>
      <c r="F366" s="7"/>
      <c r="G366" s="23">
        <f t="shared" si="49"/>
        <v>130</v>
      </c>
      <c r="H366" s="7"/>
      <c r="I366" s="23">
        <f t="shared" si="51"/>
        <v>130</v>
      </c>
    </row>
    <row r="367" spans="1:9" ht="12.95" customHeight="1" x14ac:dyDescent="0.25">
      <c r="A367" s="18" t="s">
        <v>122</v>
      </c>
      <c r="B367" s="19" t="s">
        <v>251</v>
      </c>
      <c r="C367" s="22">
        <v>790</v>
      </c>
      <c r="D367" s="7"/>
      <c r="E367" s="23">
        <v>790</v>
      </c>
      <c r="F367" s="7"/>
      <c r="G367" s="23">
        <f t="shared" si="49"/>
        <v>790</v>
      </c>
      <c r="H367" s="7"/>
      <c r="I367" s="23">
        <f t="shared" si="51"/>
        <v>790</v>
      </c>
    </row>
    <row r="368" spans="1:9" ht="12.95" customHeight="1" thickBot="1" x14ac:dyDescent="0.3">
      <c r="A368" s="70"/>
      <c r="B368" s="71"/>
      <c r="C368" s="72"/>
      <c r="D368" s="7"/>
      <c r="E368" s="73"/>
      <c r="F368" s="7"/>
      <c r="G368" s="50"/>
      <c r="H368" s="7"/>
      <c r="I368" s="23"/>
    </row>
    <row r="369" spans="1:11" ht="12.95" customHeight="1" thickTop="1" x14ac:dyDescent="0.25">
      <c r="A369" s="74"/>
      <c r="B369" s="75" t="s">
        <v>252</v>
      </c>
      <c r="C369" s="76">
        <f>C99+C159+C164+C168+C173+C178+C181+C184+C196+C200+C206+C213+C216+C222+C232+C238+C242+C248+C253+C256+C283+C296+C330+C333+C339+C342+C357++C347+C361+C278+C351</f>
        <v>6237121</v>
      </c>
      <c r="D369" s="7"/>
      <c r="E369" s="77">
        <f>E99+E159+E164+E168+E173+E178+E181+E184+E196+E200+E206+E213+E216+E222+E232+E238+E242+E248+E253+E256+E283+E296+E330+E333+E339+E342+E357++E347+E361+E278+E351</f>
        <v>6907164</v>
      </c>
      <c r="F369" s="110"/>
      <c r="G369" s="50">
        <f>G99+G159+G164+G168+G173+G178+G181+G184+G196+G200+G206+G213+G216+G222+G232+G238+G242+G248+G253+G256+G283+G296+G330+G333+G339+G342+G357++G347+G361+G278+G351</f>
        <v>6932691</v>
      </c>
      <c r="H369" s="7"/>
      <c r="I369" s="77">
        <f>I99+I159+I164+I168+I173+I178+I181+I184+I196+I200+I206+I213+I216+I232+I238+I242+I248+I253+I256+I278+I283+I296+I330+I333+I339+I342+I347+I351+I357+I361+I222</f>
        <v>6935943</v>
      </c>
      <c r="K369" s="55"/>
    </row>
    <row r="370" spans="1:11" ht="12.95" customHeight="1" x14ac:dyDescent="0.25">
      <c r="A370" s="74"/>
      <c r="B370" s="78"/>
      <c r="C370" s="79"/>
      <c r="D370" s="38"/>
      <c r="E370" s="80"/>
      <c r="F370" s="7"/>
      <c r="G370" s="50"/>
      <c r="H370" s="7"/>
      <c r="I370" s="23">
        <f t="shared" si="51"/>
        <v>0</v>
      </c>
    </row>
    <row r="371" spans="1:11" ht="12.95" customHeight="1" x14ac:dyDescent="0.25">
      <c r="A371" s="7"/>
      <c r="B371" s="47" t="s">
        <v>253</v>
      </c>
      <c r="C371" s="22"/>
      <c r="D371" s="7"/>
      <c r="E371" s="23"/>
      <c r="F371" s="7"/>
      <c r="G371" s="50"/>
      <c r="H371" s="7"/>
      <c r="I371" s="23">
        <f t="shared" si="51"/>
        <v>0</v>
      </c>
    </row>
    <row r="372" spans="1:11" ht="12.95" customHeight="1" x14ac:dyDescent="0.25">
      <c r="A372" s="16" t="s">
        <v>254</v>
      </c>
      <c r="B372" s="17" t="s">
        <v>255</v>
      </c>
      <c r="C372" s="49">
        <f>SUM(C373:C377)</f>
        <v>85000</v>
      </c>
      <c r="D372" s="7"/>
      <c r="E372" s="50">
        <f>SUM(E373:E377)</f>
        <v>77000</v>
      </c>
      <c r="F372" s="7"/>
      <c r="G372" s="50">
        <f>SUM(G373:G377)</f>
        <v>45000</v>
      </c>
      <c r="H372" s="7"/>
      <c r="I372" s="50">
        <f>SUM(I373:I377)</f>
        <v>45000</v>
      </c>
    </row>
    <row r="373" spans="1:11" ht="12.95" customHeight="1" x14ac:dyDescent="0.25">
      <c r="A373" s="18" t="s">
        <v>256</v>
      </c>
      <c r="B373" s="56" t="s">
        <v>257</v>
      </c>
      <c r="C373" s="22">
        <v>5000</v>
      </c>
      <c r="D373" s="7"/>
      <c r="E373" s="23">
        <v>5000</v>
      </c>
      <c r="F373" s="7"/>
      <c r="G373" s="23">
        <f>E373</f>
        <v>5000</v>
      </c>
      <c r="H373" s="7"/>
      <c r="I373" s="23">
        <f>G373</f>
        <v>5000</v>
      </c>
    </row>
    <row r="374" spans="1:11" ht="12.95" customHeight="1" x14ac:dyDescent="0.25">
      <c r="A374" s="18" t="s">
        <v>256</v>
      </c>
      <c r="B374" s="56" t="s">
        <v>291</v>
      </c>
      <c r="C374" s="22">
        <v>50000</v>
      </c>
      <c r="D374" s="7">
        <v>-32000</v>
      </c>
      <c r="E374" s="23">
        <f>D374+C374</f>
        <v>18000</v>
      </c>
      <c r="F374" s="7"/>
      <c r="G374" s="23">
        <f>E374</f>
        <v>18000</v>
      </c>
      <c r="H374" s="7"/>
      <c r="I374" s="23">
        <f>G374</f>
        <v>18000</v>
      </c>
    </row>
    <row r="375" spans="1:11" ht="12.95" customHeight="1" x14ac:dyDescent="0.25">
      <c r="A375" s="18" t="s">
        <v>256</v>
      </c>
      <c r="B375" s="56" t="s">
        <v>396</v>
      </c>
      <c r="C375" s="22"/>
      <c r="D375" s="7">
        <v>32000</v>
      </c>
      <c r="E375" s="23">
        <f>D375</f>
        <v>32000</v>
      </c>
      <c r="F375" s="7">
        <v>-32000</v>
      </c>
      <c r="G375" s="23">
        <f>F375+E375</f>
        <v>0</v>
      </c>
      <c r="H375" s="7"/>
      <c r="I375" s="23">
        <f>H375+G375</f>
        <v>0</v>
      </c>
    </row>
    <row r="376" spans="1:11" ht="12.95" customHeight="1" x14ac:dyDescent="0.25">
      <c r="A376" s="18" t="s">
        <v>256</v>
      </c>
      <c r="B376" s="56" t="s">
        <v>297</v>
      </c>
      <c r="C376" s="22">
        <v>15000</v>
      </c>
      <c r="D376" s="7">
        <v>-8000</v>
      </c>
      <c r="E376" s="23">
        <f>D376+C376</f>
        <v>7000</v>
      </c>
      <c r="F376" s="7"/>
      <c r="G376" s="23">
        <f>E376</f>
        <v>7000</v>
      </c>
      <c r="H376" s="7"/>
      <c r="I376" s="23">
        <f>G376</f>
        <v>7000</v>
      </c>
    </row>
    <row r="377" spans="1:11" ht="12.95" customHeight="1" x14ac:dyDescent="0.25">
      <c r="A377" s="18" t="s">
        <v>256</v>
      </c>
      <c r="B377" s="56" t="s">
        <v>311</v>
      </c>
      <c r="C377" s="22">
        <v>15000</v>
      </c>
      <c r="D377" s="7"/>
      <c r="E377" s="23">
        <v>15000</v>
      </c>
      <c r="F377" s="7"/>
      <c r="G377" s="23">
        <f>E377</f>
        <v>15000</v>
      </c>
      <c r="H377" s="7"/>
      <c r="I377" s="23">
        <f>G377</f>
        <v>15000</v>
      </c>
    </row>
    <row r="378" spans="1:11" ht="12.95" customHeight="1" x14ac:dyDescent="0.25">
      <c r="A378" s="16"/>
      <c r="B378" s="82"/>
      <c r="C378" s="22"/>
      <c r="D378" s="7"/>
      <c r="E378" s="23"/>
      <c r="F378" s="7"/>
      <c r="G378" s="50"/>
      <c r="H378" s="7"/>
      <c r="I378" s="23"/>
    </row>
    <row r="379" spans="1:11" ht="12.95" customHeight="1" x14ac:dyDescent="0.25">
      <c r="A379" s="16" t="s">
        <v>258</v>
      </c>
      <c r="B379" s="83" t="s">
        <v>259</v>
      </c>
      <c r="C379" s="14">
        <f>SUM(C380:C388)</f>
        <v>1131000</v>
      </c>
      <c r="D379" s="7"/>
      <c r="E379" s="15">
        <f>SUM(E380:E388)</f>
        <v>1131000</v>
      </c>
      <c r="F379" s="7"/>
      <c r="G379" s="50">
        <f>SUM(G380:G388)</f>
        <v>1136000</v>
      </c>
      <c r="H379" s="7"/>
      <c r="I379" s="50">
        <f>SUM(I380:I388)</f>
        <v>1040000</v>
      </c>
    </row>
    <row r="380" spans="1:11" ht="12.95" customHeight="1" x14ac:dyDescent="0.25">
      <c r="A380" s="18" t="s">
        <v>256</v>
      </c>
      <c r="B380" s="51" t="s">
        <v>260</v>
      </c>
      <c r="C380" s="22">
        <v>300000</v>
      </c>
      <c r="D380" s="7"/>
      <c r="E380" s="23">
        <v>300000</v>
      </c>
      <c r="F380" s="7"/>
      <c r="G380" s="23">
        <f>F380+E380</f>
        <v>300000</v>
      </c>
      <c r="H380" s="7"/>
      <c r="I380" s="23">
        <f>G380</f>
        <v>300000</v>
      </c>
    </row>
    <row r="381" spans="1:11" ht="12.95" customHeight="1" x14ac:dyDescent="0.25">
      <c r="A381" s="18" t="s">
        <v>256</v>
      </c>
      <c r="B381" s="56" t="s">
        <v>295</v>
      </c>
      <c r="C381" s="22">
        <v>240000</v>
      </c>
      <c r="D381" s="7"/>
      <c r="E381" s="23">
        <v>240000</v>
      </c>
      <c r="F381" s="7"/>
      <c r="G381" s="23">
        <f t="shared" ref="G381:G382" si="56">E381</f>
        <v>240000</v>
      </c>
      <c r="H381" s="7">
        <v>-60000</v>
      </c>
      <c r="I381" s="23">
        <f>H381+G381</f>
        <v>180000</v>
      </c>
    </row>
    <row r="382" spans="1:11" ht="12.95" customHeight="1" x14ac:dyDescent="0.25">
      <c r="A382" s="18" t="s">
        <v>256</v>
      </c>
      <c r="B382" s="56" t="s">
        <v>300</v>
      </c>
      <c r="C382" s="22">
        <v>200000</v>
      </c>
      <c r="D382" s="7"/>
      <c r="E382" s="23">
        <v>200000</v>
      </c>
      <c r="F382" s="7"/>
      <c r="G382" s="23">
        <f t="shared" si="56"/>
        <v>200000</v>
      </c>
      <c r="H382" s="7">
        <v>-36000</v>
      </c>
      <c r="I382" s="23">
        <f>H382+G382</f>
        <v>164000</v>
      </c>
    </row>
    <row r="383" spans="1:11" ht="12.95" customHeight="1" x14ac:dyDescent="0.25">
      <c r="A383" s="18" t="s">
        <v>256</v>
      </c>
      <c r="B383" s="44" t="s">
        <v>305</v>
      </c>
      <c r="C383" s="22">
        <v>32000</v>
      </c>
      <c r="D383" s="7"/>
      <c r="E383" s="23">
        <v>32000</v>
      </c>
      <c r="F383" s="7">
        <v>5000</v>
      </c>
      <c r="G383" s="23">
        <f>F383+E383</f>
        <v>37000</v>
      </c>
      <c r="H383" s="7"/>
      <c r="I383" s="23">
        <v>37000</v>
      </c>
    </row>
    <row r="384" spans="1:11" ht="12.95" customHeight="1" x14ac:dyDescent="0.25">
      <c r="A384" s="84" t="s">
        <v>383</v>
      </c>
      <c r="B384" s="108" t="s">
        <v>357</v>
      </c>
      <c r="C384" s="22">
        <v>200000</v>
      </c>
      <c r="D384" s="7"/>
      <c r="E384" s="23">
        <v>200000</v>
      </c>
      <c r="F384" s="7"/>
      <c r="G384" s="23">
        <f>E384</f>
        <v>200000</v>
      </c>
      <c r="H384" s="7"/>
      <c r="I384" s="23">
        <f>H384+G384</f>
        <v>200000</v>
      </c>
    </row>
    <row r="385" spans="1:9" ht="12.95" customHeight="1" x14ac:dyDescent="0.25">
      <c r="A385" s="84" t="s">
        <v>383</v>
      </c>
      <c r="B385" s="38" t="s">
        <v>358</v>
      </c>
      <c r="C385" s="22">
        <v>35000</v>
      </c>
      <c r="D385" s="7"/>
      <c r="E385" s="23">
        <v>35000</v>
      </c>
      <c r="F385" s="7"/>
      <c r="G385" s="23">
        <f t="shared" ref="G385:I415" si="57">E385</f>
        <v>35000</v>
      </c>
      <c r="H385" s="7"/>
      <c r="I385" s="23">
        <f>H385+G385</f>
        <v>35000</v>
      </c>
    </row>
    <row r="386" spans="1:9" ht="12.95" customHeight="1" x14ac:dyDescent="0.25">
      <c r="A386" s="18" t="s">
        <v>256</v>
      </c>
      <c r="B386" s="44" t="s">
        <v>384</v>
      </c>
      <c r="C386" s="22">
        <v>54000</v>
      </c>
      <c r="D386" s="7"/>
      <c r="E386" s="23">
        <v>54000</v>
      </c>
      <c r="F386" s="7"/>
      <c r="G386" s="23">
        <f t="shared" si="57"/>
        <v>54000</v>
      </c>
      <c r="H386" s="7"/>
      <c r="I386" s="23">
        <f>H386+G386</f>
        <v>54000</v>
      </c>
    </row>
    <row r="387" spans="1:9" ht="12.95" customHeight="1" x14ac:dyDescent="0.25">
      <c r="A387" s="18" t="s">
        <v>256</v>
      </c>
      <c r="B387" s="44" t="s">
        <v>312</v>
      </c>
      <c r="C387" s="22">
        <v>7000</v>
      </c>
      <c r="D387" s="7"/>
      <c r="E387" s="23">
        <v>7000</v>
      </c>
      <c r="F387" s="7"/>
      <c r="G387" s="23">
        <f t="shared" si="57"/>
        <v>7000</v>
      </c>
      <c r="H387" s="7"/>
      <c r="I387" s="23">
        <f>H387+G387</f>
        <v>7000</v>
      </c>
    </row>
    <row r="388" spans="1:9" ht="12.95" customHeight="1" x14ac:dyDescent="0.25">
      <c r="A388" s="39" t="s">
        <v>256</v>
      </c>
      <c r="B388" s="44" t="s">
        <v>314</v>
      </c>
      <c r="C388" s="22">
        <v>63000</v>
      </c>
      <c r="D388" s="7"/>
      <c r="E388" s="23">
        <v>63000</v>
      </c>
      <c r="F388" s="7"/>
      <c r="G388" s="23">
        <f t="shared" si="57"/>
        <v>63000</v>
      </c>
      <c r="H388" s="7"/>
      <c r="I388" s="23">
        <f>G388</f>
        <v>63000</v>
      </c>
    </row>
    <row r="389" spans="1:9" ht="12.95" customHeight="1" x14ac:dyDescent="0.25">
      <c r="A389" s="39"/>
      <c r="B389" s="44"/>
      <c r="C389" s="22"/>
      <c r="D389" s="7"/>
      <c r="E389" s="23"/>
      <c r="F389" s="7"/>
      <c r="G389" s="23"/>
      <c r="H389" s="7"/>
      <c r="I389" s="23"/>
    </row>
    <row r="390" spans="1:9" ht="12.95" customHeight="1" x14ac:dyDescent="0.25">
      <c r="A390" s="16" t="s">
        <v>155</v>
      </c>
      <c r="B390" s="57" t="s">
        <v>156</v>
      </c>
      <c r="C390" s="22"/>
      <c r="D390" s="7"/>
      <c r="E390" s="23"/>
      <c r="F390" s="7"/>
      <c r="G390" s="23"/>
      <c r="H390" s="7"/>
      <c r="I390" s="50">
        <f>I391</f>
        <v>170000</v>
      </c>
    </row>
    <row r="391" spans="1:9" ht="12.95" customHeight="1" x14ac:dyDescent="0.25">
      <c r="A391" s="84" t="s">
        <v>256</v>
      </c>
      <c r="B391" s="115" t="s">
        <v>415</v>
      </c>
      <c r="C391" s="22"/>
      <c r="D391" s="7"/>
      <c r="E391" s="23"/>
      <c r="F391" s="7"/>
      <c r="G391" s="23"/>
      <c r="H391" s="7">
        <v>170000</v>
      </c>
      <c r="I391" s="23">
        <f>H391</f>
        <v>170000</v>
      </c>
    </row>
    <row r="392" spans="1:9" ht="12.95" customHeight="1" x14ac:dyDescent="0.25">
      <c r="A392" s="18"/>
      <c r="B392" s="19"/>
      <c r="C392" s="22"/>
      <c r="D392" s="7"/>
      <c r="E392" s="23"/>
      <c r="F392" s="7"/>
      <c r="G392" s="50"/>
      <c r="H392" s="7"/>
      <c r="I392" s="23"/>
    </row>
    <row r="393" spans="1:9" ht="12.95" customHeight="1" x14ac:dyDescent="0.25">
      <c r="A393" s="16" t="s">
        <v>168</v>
      </c>
      <c r="B393" s="17" t="s">
        <v>169</v>
      </c>
      <c r="C393" s="49">
        <f>SUM(C394:C401)</f>
        <v>15500</v>
      </c>
      <c r="D393" s="7"/>
      <c r="E393" s="50">
        <f>SUM(E394:E401)</f>
        <v>25500</v>
      </c>
      <c r="F393" s="7"/>
      <c r="G393" s="50">
        <f t="shared" si="57"/>
        <v>25500</v>
      </c>
      <c r="H393" s="7"/>
      <c r="I393" s="50">
        <f t="shared" si="57"/>
        <v>25500</v>
      </c>
    </row>
    <row r="394" spans="1:9" ht="12.95" hidden="1" customHeight="1" x14ac:dyDescent="0.25">
      <c r="A394" s="18" t="s">
        <v>256</v>
      </c>
      <c r="B394" s="29" t="s">
        <v>301</v>
      </c>
      <c r="C394" s="22"/>
      <c r="D394" s="7"/>
      <c r="E394" s="23"/>
      <c r="F394" s="7"/>
      <c r="G394" s="50"/>
      <c r="H394" s="7"/>
      <c r="I394" s="50"/>
    </row>
    <row r="395" spans="1:9" ht="12.95" hidden="1" customHeight="1" x14ac:dyDescent="0.25">
      <c r="A395" s="18" t="s">
        <v>256</v>
      </c>
      <c r="B395" s="38" t="s">
        <v>407</v>
      </c>
      <c r="C395" s="22"/>
      <c r="D395" s="7"/>
      <c r="E395" s="23"/>
      <c r="F395" s="7"/>
      <c r="G395" s="50"/>
      <c r="H395" s="7"/>
      <c r="I395" s="50"/>
    </row>
    <row r="396" spans="1:9" ht="12.95" customHeight="1" x14ac:dyDescent="0.25">
      <c r="A396" s="18" t="s">
        <v>256</v>
      </c>
      <c r="B396" s="38" t="s">
        <v>313</v>
      </c>
      <c r="C396" s="22">
        <v>4500</v>
      </c>
      <c r="D396" s="7"/>
      <c r="E396" s="23">
        <v>4500</v>
      </c>
      <c r="F396" s="7"/>
      <c r="G396" s="23">
        <f t="shared" si="57"/>
        <v>4500</v>
      </c>
      <c r="H396" s="7"/>
      <c r="I396" s="23">
        <f t="shared" si="57"/>
        <v>4500</v>
      </c>
    </row>
    <row r="397" spans="1:9" ht="12.95" hidden="1" customHeight="1" x14ac:dyDescent="0.25">
      <c r="A397" s="18" t="s">
        <v>256</v>
      </c>
      <c r="B397" s="38" t="s">
        <v>261</v>
      </c>
      <c r="C397" s="22"/>
      <c r="D397" s="7"/>
      <c r="E397" s="23"/>
      <c r="F397" s="7"/>
      <c r="G397" s="23"/>
      <c r="H397" s="7"/>
      <c r="I397" s="23"/>
    </row>
    <row r="398" spans="1:9" ht="12.95" hidden="1" customHeight="1" x14ac:dyDescent="0.25">
      <c r="A398" s="18" t="s">
        <v>256</v>
      </c>
      <c r="B398" s="38" t="s">
        <v>302</v>
      </c>
      <c r="C398" s="22"/>
      <c r="D398" s="7"/>
      <c r="E398" s="23"/>
      <c r="F398" s="7"/>
      <c r="G398" s="23"/>
      <c r="H398" s="7">
        <v>170000</v>
      </c>
      <c r="I398" s="23"/>
    </row>
    <row r="399" spans="1:9" ht="12.95" hidden="1" customHeight="1" x14ac:dyDescent="0.25">
      <c r="A399" s="18" t="s">
        <v>256</v>
      </c>
      <c r="B399" s="38" t="s">
        <v>262</v>
      </c>
      <c r="C399" s="22"/>
      <c r="D399" s="7"/>
      <c r="E399" s="23"/>
      <c r="F399" s="7"/>
      <c r="G399" s="23"/>
      <c r="H399" s="7"/>
      <c r="I399" s="23"/>
    </row>
    <row r="400" spans="1:9" ht="12.95" customHeight="1" x14ac:dyDescent="0.25">
      <c r="A400" s="18" t="s">
        <v>256</v>
      </c>
      <c r="B400" s="38" t="s">
        <v>392</v>
      </c>
      <c r="C400" s="22"/>
      <c r="D400" s="7">
        <v>10000</v>
      </c>
      <c r="E400" s="23">
        <f>D400</f>
        <v>10000</v>
      </c>
      <c r="F400" s="7"/>
      <c r="G400" s="23">
        <f t="shared" si="57"/>
        <v>10000</v>
      </c>
      <c r="H400" s="7"/>
      <c r="I400" s="23">
        <f t="shared" si="57"/>
        <v>10000</v>
      </c>
    </row>
    <row r="401" spans="1:9" ht="12.95" customHeight="1" x14ac:dyDescent="0.25">
      <c r="A401" s="18" t="s">
        <v>256</v>
      </c>
      <c r="B401" s="38" t="s">
        <v>317</v>
      </c>
      <c r="C401" s="22">
        <v>11000</v>
      </c>
      <c r="D401" s="7"/>
      <c r="E401" s="23">
        <v>11000</v>
      </c>
      <c r="F401" s="7"/>
      <c r="G401" s="23">
        <f t="shared" si="57"/>
        <v>11000</v>
      </c>
      <c r="H401" s="7"/>
      <c r="I401" s="23">
        <f t="shared" si="57"/>
        <v>11000</v>
      </c>
    </row>
    <row r="402" spans="1:9" ht="12.95" customHeight="1" x14ac:dyDescent="0.25">
      <c r="A402" s="18"/>
      <c r="B402" s="38"/>
      <c r="C402" s="22"/>
      <c r="D402" s="7"/>
      <c r="E402" s="23"/>
      <c r="F402" s="7"/>
      <c r="G402" s="23"/>
      <c r="H402" s="7"/>
      <c r="I402" s="50"/>
    </row>
    <row r="403" spans="1:9" ht="12.95" customHeight="1" x14ac:dyDescent="0.25">
      <c r="A403" s="16" t="s">
        <v>395</v>
      </c>
      <c r="B403" s="85" t="s">
        <v>175</v>
      </c>
      <c r="C403" s="22"/>
      <c r="D403" s="7"/>
      <c r="E403" s="50">
        <f>SUM(E404)</f>
        <v>3500</v>
      </c>
      <c r="F403" s="7"/>
      <c r="G403" s="50">
        <f t="shared" si="57"/>
        <v>3500</v>
      </c>
      <c r="H403" s="7"/>
      <c r="I403" s="50">
        <f t="shared" si="57"/>
        <v>3500</v>
      </c>
    </row>
    <row r="404" spans="1:9" ht="12.95" customHeight="1" x14ac:dyDescent="0.25">
      <c r="A404" s="18" t="s">
        <v>256</v>
      </c>
      <c r="B404" s="38" t="s">
        <v>397</v>
      </c>
      <c r="C404" s="22"/>
      <c r="D404" s="7">
        <v>3500</v>
      </c>
      <c r="E404" s="23">
        <f>D404</f>
        <v>3500</v>
      </c>
      <c r="F404" s="7"/>
      <c r="G404" s="23">
        <f t="shared" si="57"/>
        <v>3500</v>
      </c>
      <c r="H404" s="7"/>
      <c r="I404" s="23">
        <f t="shared" si="57"/>
        <v>3500</v>
      </c>
    </row>
    <row r="405" spans="1:9" ht="12.95" customHeight="1" x14ac:dyDescent="0.25">
      <c r="A405" s="18"/>
      <c r="B405" s="86"/>
      <c r="C405" s="49"/>
      <c r="D405" s="7"/>
      <c r="E405" s="50"/>
      <c r="F405" s="7"/>
      <c r="G405" s="50"/>
      <c r="H405" s="7"/>
      <c r="I405" s="23"/>
    </row>
    <row r="406" spans="1:9" ht="12.95" customHeight="1" x14ac:dyDescent="0.25">
      <c r="A406" s="16" t="s">
        <v>394</v>
      </c>
      <c r="B406" s="17" t="s">
        <v>186</v>
      </c>
      <c r="C406" s="49">
        <f>SUM(C407)</f>
        <v>250000</v>
      </c>
      <c r="D406" s="7"/>
      <c r="E406" s="50">
        <f>SUM(E407)</f>
        <v>0</v>
      </c>
      <c r="F406" s="7"/>
      <c r="G406" s="50">
        <f>E406</f>
        <v>0</v>
      </c>
      <c r="H406" s="7"/>
      <c r="I406" s="50">
        <f>G406</f>
        <v>0</v>
      </c>
    </row>
    <row r="407" spans="1:9" ht="12.95" customHeight="1" x14ac:dyDescent="0.25">
      <c r="A407" s="18" t="s">
        <v>256</v>
      </c>
      <c r="B407" s="19" t="s">
        <v>368</v>
      </c>
      <c r="C407" s="22">
        <v>250000</v>
      </c>
      <c r="D407" s="7">
        <v>-250000</v>
      </c>
      <c r="E407" s="23">
        <f>D407+C407</f>
        <v>0</v>
      </c>
      <c r="F407" s="7"/>
      <c r="G407" s="23">
        <f>E407</f>
        <v>0</v>
      </c>
      <c r="H407" s="7"/>
      <c r="I407" s="23">
        <f>G407</f>
        <v>0</v>
      </c>
    </row>
    <row r="408" spans="1:9" ht="12.95" customHeight="1" x14ac:dyDescent="0.25">
      <c r="A408" s="18"/>
      <c r="B408" s="19"/>
      <c r="C408" s="49"/>
      <c r="D408" s="7"/>
      <c r="E408" s="50"/>
      <c r="F408" s="7"/>
      <c r="G408" s="50"/>
      <c r="H408" s="7"/>
      <c r="I408" s="23"/>
    </row>
    <row r="409" spans="1:9" ht="12.95" customHeight="1" x14ac:dyDescent="0.25">
      <c r="A409" s="16" t="s">
        <v>207</v>
      </c>
      <c r="B409" s="17" t="s">
        <v>208</v>
      </c>
      <c r="C409" s="49">
        <f>SUM(C410:C415)</f>
        <v>70900</v>
      </c>
      <c r="D409" s="7"/>
      <c r="E409" s="50">
        <f>SUM(E410:E415)</f>
        <v>70900</v>
      </c>
      <c r="F409" s="7"/>
      <c r="G409" s="50">
        <f t="shared" si="57"/>
        <v>70900</v>
      </c>
      <c r="H409" s="7"/>
      <c r="I409" s="50">
        <f t="shared" si="57"/>
        <v>70900</v>
      </c>
    </row>
    <row r="410" spans="1:9" ht="12.95" customHeight="1" x14ac:dyDescent="0.25">
      <c r="A410" s="39" t="s">
        <v>256</v>
      </c>
      <c r="B410" s="44" t="s">
        <v>293</v>
      </c>
      <c r="C410" s="22">
        <v>55900</v>
      </c>
      <c r="D410" s="7"/>
      <c r="E410" s="23">
        <v>55900</v>
      </c>
      <c r="F410" s="7"/>
      <c r="G410" s="23">
        <f t="shared" si="57"/>
        <v>55900</v>
      </c>
      <c r="H410" s="7"/>
      <c r="I410" s="23">
        <f t="shared" si="57"/>
        <v>55900</v>
      </c>
    </row>
    <row r="411" spans="1:9" ht="12.95" customHeight="1" x14ac:dyDescent="0.25">
      <c r="A411" s="39"/>
      <c r="B411" s="44" t="s">
        <v>294</v>
      </c>
      <c r="C411" s="49"/>
      <c r="D411" s="7"/>
      <c r="E411" s="50"/>
      <c r="F411" s="7"/>
      <c r="G411" s="23"/>
      <c r="H411" s="7"/>
      <c r="I411" s="23"/>
    </row>
    <row r="412" spans="1:9" ht="12.95" hidden="1" customHeight="1" x14ac:dyDescent="0.25">
      <c r="A412" s="39" t="s">
        <v>256</v>
      </c>
      <c r="B412" s="44" t="s">
        <v>293</v>
      </c>
      <c r="C412" s="49"/>
      <c r="D412" s="7"/>
      <c r="E412" s="50"/>
      <c r="F412" s="7"/>
      <c r="G412" s="23"/>
      <c r="H412" s="7"/>
      <c r="I412" s="23"/>
    </row>
    <row r="413" spans="1:9" ht="12.95" hidden="1" customHeight="1" x14ac:dyDescent="0.25">
      <c r="A413" s="39"/>
      <c r="B413" s="44" t="s">
        <v>315</v>
      </c>
      <c r="C413" s="49"/>
      <c r="D413" s="7"/>
      <c r="E413" s="50"/>
      <c r="F413" s="7"/>
      <c r="G413" s="23"/>
      <c r="H413" s="7"/>
      <c r="I413" s="23"/>
    </row>
    <row r="414" spans="1:9" ht="12.95" customHeight="1" x14ac:dyDescent="0.25">
      <c r="A414" s="39" t="s">
        <v>256</v>
      </c>
      <c r="B414" s="44" t="s">
        <v>303</v>
      </c>
      <c r="C414" s="22">
        <v>7500</v>
      </c>
      <c r="D414" s="7"/>
      <c r="E414" s="23">
        <v>7500</v>
      </c>
      <c r="F414" s="7"/>
      <c r="G414" s="23">
        <f t="shared" si="57"/>
        <v>7500</v>
      </c>
      <c r="H414" s="7"/>
      <c r="I414" s="23">
        <f t="shared" si="57"/>
        <v>7500</v>
      </c>
    </row>
    <row r="415" spans="1:9" ht="12.95" customHeight="1" x14ac:dyDescent="0.25">
      <c r="A415" s="39" t="s">
        <v>256</v>
      </c>
      <c r="B415" s="51" t="s">
        <v>304</v>
      </c>
      <c r="C415" s="22">
        <v>7500</v>
      </c>
      <c r="D415" s="7"/>
      <c r="E415" s="23">
        <v>7500</v>
      </c>
      <c r="F415" s="7"/>
      <c r="G415" s="23">
        <f t="shared" si="57"/>
        <v>7500</v>
      </c>
      <c r="H415" s="7"/>
      <c r="I415" s="23">
        <f t="shared" si="57"/>
        <v>7500</v>
      </c>
    </row>
    <row r="416" spans="1:9" ht="12.95" customHeight="1" x14ac:dyDescent="0.25">
      <c r="A416" s="39" t="s">
        <v>256</v>
      </c>
      <c r="B416" s="44" t="s">
        <v>375</v>
      </c>
      <c r="C416" s="22"/>
      <c r="D416" s="7"/>
      <c r="E416" s="23"/>
      <c r="F416" s="7"/>
      <c r="G416" s="50"/>
      <c r="H416" s="7"/>
      <c r="I416" s="50"/>
    </row>
    <row r="417" spans="1:9" ht="12.95" customHeight="1" x14ac:dyDescent="0.25">
      <c r="A417" s="18"/>
      <c r="B417" s="19"/>
      <c r="C417" s="22"/>
      <c r="D417" s="7"/>
      <c r="E417" s="23"/>
      <c r="F417" s="7"/>
      <c r="G417" s="50"/>
      <c r="H417" s="7"/>
      <c r="I417" s="23"/>
    </row>
    <row r="418" spans="1:9" ht="12.95" customHeight="1" x14ac:dyDescent="0.25">
      <c r="A418" s="16" t="s">
        <v>213</v>
      </c>
      <c r="B418" s="17" t="s">
        <v>214</v>
      </c>
      <c r="C418" s="49">
        <f>SUM(C419:C421)</f>
        <v>427600</v>
      </c>
      <c r="D418" s="7"/>
      <c r="E418" s="50">
        <f>SUM(E419:E421)</f>
        <v>427600</v>
      </c>
      <c r="F418" s="7"/>
      <c r="G418" s="50">
        <f>SUM(G419:G421)</f>
        <v>450000</v>
      </c>
      <c r="H418" s="7"/>
      <c r="I418" s="50">
        <f>SUM(I419:I421)</f>
        <v>450000</v>
      </c>
    </row>
    <row r="419" spans="1:9" ht="12.95" customHeight="1" x14ac:dyDescent="0.25">
      <c r="A419" s="39" t="s">
        <v>256</v>
      </c>
      <c r="B419" s="44" t="s">
        <v>263</v>
      </c>
      <c r="C419" s="22">
        <v>127600</v>
      </c>
      <c r="D419" s="7"/>
      <c r="E419" s="23">
        <v>127600</v>
      </c>
      <c r="F419" s="7">
        <v>22400</v>
      </c>
      <c r="G419" s="23">
        <f>F419+E419</f>
        <v>150000</v>
      </c>
      <c r="H419" s="7"/>
      <c r="I419" s="23">
        <f>H419+G419</f>
        <v>150000</v>
      </c>
    </row>
    <row r="420" spans="1:9" ht="12.95" customHeight="1" x14ac:dyDescent="0.25">
      <c r="A420" s="39" t="s">
        <v>256</v>
      </c>
      <c r="B420" s="44" t="s">
        <v>369</v>
      </c>
      <c r="C420" s="22">
        <v>150000</v>
      </c>
      <c r="D420" s="7"/>
      <c r="E420" s="23">
        <v>150000</v>
      </c>
      <c r="F420" s="7"/>
      <c r="G420" s="23">
        <f>E420</f>
        <v>150000</v>
      </c>
      <c r="H420" s="7"/>
      <c r="I420" s="23">
        <f>G420</f>
        <v>150000</v>
      </c>
    </row>
    <row r="421" spans="1:9" ht="12.95" customHeight="1" x14ac:dyDescent="0.25">
      <c r="A421" s="39" t="s">
        <v>256</v>
      </c>
      <c r="B421" s="44" t="s">
        <v>370</v>
      </c>
      <c r="C421" s="22">
        <v>150000</v>
      </c>
      <c r="D421" s="7"/>
      <c r="E421" s="23">
        <v>150000</v>
      </c>
      <c r="F421" s="7"/>
      <c r="G421" s="23">
        <f>E421</f>
        <v>150000</v>
      </c>
      <c r="H421" s="7"/>
      <c r="I421" s="23">
        <f>G421</f>
        <v>150000</v>
      </c>
    </row>
    <row r="422" spans="1:9" ht="12.95" customHeight="1" x14ac:dyDescent="0.25">
      <c r="A422" s="39"/>
      <c r="B422" s="44"/>
      <c r="C422" s="22"/>
      <c r="D422" s="7"/>
      <c r="E422" s="23"/>
      <c r="F422" s="7"/>
      <c r="G422" s="23"/>
      <c r="H422" s="7"/>
      <c r="I422" s="23"/>
    </row>
    <row r="423" spans="1:9" ht="12.95" customHeight="1" x14ac:dyDescent="0.25">
      <c r="A423" s="16" t="s">
        <v>234</v>
      </c>
      <c r="B423" s="17" t="s">
        <v>233</v>
      </c>
      <c r="C423" s="22"/>
      <c r="D423" s="7"/>
      <c r="E423" s="23"/>
      <c r="F423" s="7"/>
      <c r="G423" s="23"/>
      <c r="H423" s="7"/>
      <c r="I423" s="50">
        <f>I424</f>
        <v>16000</v>
      </c>
    </row>
    <row r="424" spans="1:9" ht="12.95" customHeight="1" x14ac:dyDescent="0.25">
      <c r="A424" s="39" t="s">
        <v>256</v>
      </c>
      <c r="B424" s="44" t="s">
        <v>417</v>
      </c>
      <c r="C424" s="22"/>
      <c r="D424" s="7"/>
      <c r="E424" s="23"/>
      <c r="F424" s="7"/>
      <c r="G424" s="23"/>
      <c r="H424" s="7">
        <v>16000</v>
      </c>
      <c r="I424" s="23">
        <f>H424</f>
        <v>16000</v>
      </c>
    </row>
    <row r="425" spans="1:9" ht="12.95" customHeight="1" x14ac:dyDescent="0.25">
      <c r="A425" s="39"/>
      <c r="B425" s="44"/>
      <c r="C425" s="22"/>
      <c r="D425" s="7"/>
      <c r="E425" s="23"/>
      <c r="F425" s="7"/>
      <c r="G425" s="23"/>
      <c r="H425" s="7"/>
      <c r="I425" s="23"/>
    </row>
    <row r="426" spans="1:9" ht="12.95" customHeight="1" x14ac:dyDescent="0.25">
      <c r="A426" s="16" t="s">
        <v>238</v>
      </c>
      <c r="B426" s="17" t="s">
        <v>237</v>
      </c>
      <c r="C426" s="22"/>
      <c r="D426" s="7"/>
      <c r="E426" s="23"/>
      <c r="F426" s="7"/>
      <c r="G426" s="50">
        <f>SUM(G427:G428)</f>
        <v>15800</v>
      </c>
      <c r="H426" s="7"/>
      <c r="I426" s="50">
        <f>SUM(I427:I429)</f>
        <v>18043</v>
      </c>
    </row>
    <row r="427" spans="1:9" ht="12.95" customHeight="1" x14ac:dyDescent="0.25">
      <c r="A427" s="18" t="s">
        <v>256</v>
      </c>
      <c r="B427" s="19" t="s">
        <v>410</v>
      </c>
      <c r="C427" s="22"/>
      <c r="D427" s="7"/>
      <c r="E427" s="23"/>
      <c r="F427" s="7">
        <v>3500</v>
      </c>
      <c r="G427" s="23">
        <f>F427</f>
        <v>3500</v>
      </c>
      <c r="H427" s="7"/>
      <c r="I427" s="23">
        <f>G427</f>
        <v>3500</v>
      </c>
    </row>
    <row r="428" spans="1:9" ht="12.95" customHeight="1" x14ac:dyDescent="0.25">
      <c r="A428" s="18" t="s">
        <v>256</v>
      </c>
      <c r="B428" s="111" t="s">
        <v>411</v>
      </c>
      <c r="C428" s="22"/>
      <c r="D428" s="7"/>
      <c r="E428" s="23"/>
      <c r="F428" s="7">
        <v>12300</v>
      </c>
      <c r="G428" s="23">
        <f>F428</f>
        <v>12300</v>
      </c>
      <c r="H428" s="7"/>
      <c r="I428" s="23">
        <f>G428</f>
        <v>12300</v>
      </c>
    </row>
    <row r="429" spans="1:9" ht="12.95" customHeight="1" x14ac:dyDescent="0.25">
      <c r="A429" s="18" t="s">
        <v>383</v>
      </c>
      <c r="B429" s="111" t="s">
        <v>416</v>
      </c>
      <c r="C429" s="22"/>
      <c r="D429" s="7"/>
      <c r="E429" s="23"/>
      <c r="F429" s="7"/>
      <c r="G429" s="23"/>
      <c r="H429" s="7">
        <v>2243</v>
      </c>
      <c r="I429" s="23">
        <f>H429</f>
        <v>2243</v>
      </c>
    </row>
    <row r="430" spans="1:9" ht="12.95" customHeight="1" x14ac:dyDescent="0.25">
      <c r="A430" s="39"/>
      <c r="B430" s="86"/>
      <c r="C430" s="49"/>
      <c r="D430" s="7"/>
      <c r="E430" s="50"/>
      <c r="F430" s="7"/>
      <c r="G430" s="50"/>
      <c r="H430" s="7"/>
      <c r="I430" s="23"/>
    </row>
    <row r="431" spans="1:9" ht="12.95" customHeight="1" x14ac:dyDescent="0.25">
      <c r="A431" s="18"/>
      <c r="B431" s="87" t="s">
        <v>264</v>
      </c>
      <c r="C431" s="49">
        <f>C372+C379+C393+C409+C418+C406</f>
        <v>1980000</v>
      </c>
      <c r="D431" s="7"/>
      <c r="E431" s="50">
        <f>E372+E379+E393+E409+E418+E406+E403</f>
        <v>1735500</v>
      </c>
      <c r="F431" s="7"/>
      <c r="G431" s="50">
        <f>G418+G409+G403+G406+G393+G379+G372+G426</f>
        <v>1746700</v>
      </c>
      <c r="H431" s="7"/>
      <c r="I431" s="50">
        <f>I426+I423+I418+I409+I406+I403+I393+I390+I379+I372</f>
        <v>1838943</v>
      </c>
    </row>
    <row r="432" spans="1:9" ht="12.95" customHeight="1" x14ac:dyDescent="0.25">
      <c r="A432" s="88"/>
      <c r="B432" s="81"/>
      <c r="C432" s="49"/>
      <c r="D432" s="7"/>
      <c r="E432" s="50"/>
      <c r="F432" s="7"/>
      <c r="G432" s="50"/>
      <c r="H432" s="7"/>
      <c r="I432" s="23"/>
    </row>
    <row r="433" spans="1:9" ht="12.95" customHeight="1" x14ac:dyDescent="0.25">
      <c r="A433" s="7"/>
      <c r="B433" s="89" t="s">
        <v>270</v>
      </c>
      <c r="C433" s="20"/>
      <c r="D433" s="7"/>
      <c r="E433" s="21"/>
      <c r="F433" s="7"/>
      <c r="G433" s="21"/>
      <c r="H433" s="7"/>
      <c r="I433" s="23"/>
    </row>
    <row r="434" spans="1:9" ht="12.95" customHeight="1" x14ac:dyDescent="0.25">
      <c r="A434" s="90">
        <v>454</v>
      </c>
      <c r="B434" s="91" t="s">
        <v>271</v>
      </c>
      <c r="C434" s="20">
        <v>930000</v>
      </c>
      <c r="D434" s="7"/>
      <c r="E434" s="21">
        <v>930000</v>
      </c>
      <c r="F434" s="7">
        <v>30000</v>
      </c>
      <c r="G434" s="21">
        <f>F434+E434</f>
        <v>960000</v>
      </c>
      <c r="H434" s="7"/>
      <c r="I434" s="23">
        <f>G434</f>
        <v>960000</v>
      </c>
    </row>
    <row r="435" spans="1:9" ht="12.95" customHeight="1" x14ac:dyDescent="0.25">
      <c r="A435" s="90"/>
      <c r="B435" s="91"/>
      <c r="C435" s="20"/>
      <c r="D435" s="7"/>
      <c r="E435" s="21"/>
      <c r="F435" s="7"/>
      <c r="G435" s="21"/>
      <c r="H435" s="7"/>
      <c r="I435" s="23"/>
    </row>
    <row r="436" spans="1:9" ht="12.95" customHeight="1" x14ac:dyDescent="0.25">
      <c r="A436" s="90"/>
      <c r="B436" s="92" t="s">
        <v>272</v>
      </c>
      <c r="C436" s="14">
        <f>SUM(C434:C435)</f>
        <v>930000</v>
      </c>
      <c r="D436" s="7"/>
      <c r="E436" s="15">
        <f>SUM(E434:E435)</f>
        <v>930000</v>
      </c>
      <c r="F436" s="7"/>
      <c r="G436" s="15">
        <f>SUM(G434:G435)</f>
        <v>960000</v>
      </c>
      <c r="H436" s="7"/>
      <c r="I436" s="50">
        <f>G436</f>
        <v>960000</v>
      </c>
    </row>
    <row r="437" spans="1:9" ht="12.95" customHeight="1" x14ac:dyDescent="0.25">
      <c r="A437" s="84"/>
      <c r="B437" s="83"/>
      <c r="C437" s="20"/>
      <c r="D437" s="7"/>
      <c r="E437" s="21"/>
      <c r="F437" s="7"/>
      <c r="G437" s="21"/>
      <c r="H437" s="7"/>
      <c r="I437" s="50"/>
    </row>
    <row r="438" spans="1:9" ht="12.95" customHeight="1" x14ac:dyDescent="0.25">
      <c r="A438" s="7"/>
      <c r="B438" s="89" t="s">
        <v>273</v>
      </c>
      <c r="C438" s="20"/>
      <c r="D438" s="7"/>
      <c r="E438" s="21"/>
      <c r="F438" s="7"/>
      <c r="G438" s="21"/>
      <c r="H438" s="7"/>
      <c r="I438" s="23"/>
    </row>
    <row r="439" spans="1:9" ht="12.95" customHeight="1" x14ac:dyDescent="0.25">
      <c r="A439" s="90" t="s">
        <v>274</v>
      </c>
      <c r="B439" s="91" t="s">
        <v>275</v>
      </c>
      <c r="C439" s="20">
        <v>8900</v>
      </c>
      <c r="D439" s="7"/>
      <c r="E439" s="21">
        <v>8900</v>
      </c>
      <c r="F439" s="7"/>
      <c r="G439" s="21">
        <v>8900</v>
      </c>
      <c r="H439" s="7"/>
      <c r="I439" s="23">
        <f>G439</f>
        <v>8900</v>
      </c>
    </row>
    <row r="440" spans="1:9" ht="12.95" customHeight="1" x14ac:dyDescent="0.25">
      <c r="A440" s="90"/>
      <c r="B440" s="91"/>
      <c r="C440" s="20"/>
      <c r="D440" s="7"/>
      <c r="E440" s="21"/>
      <c r="F440" s="7"/>
      <c r="G440" s="21"/>
      <c r="H440" s="7"/>
      <c r="I440" s="23"/>
    </row>
    <row r="441" spans="1:9" ht="12.95" customHeight="1" x14ac:dyDescent="0.25">
      <c r="A441" s="90"/>
      <c r="B441" s="92" t="s">
        <v>276</v>
      </c>
      <c r="C441" s="14">
        <f>SUM(C439:C440)</f>
        <v>8900</v>
      </c>
      <c r="D441" s="7"/>
      <c r="E441" s="15">
        <f>SUM(E439:E440)</f>
        <v>8900</v>
      </c>
      <c r="F441" s="7"/>
      <c r="G441" s="15">
        <f>SUM(G439:G440)</f>
        <v>8900</v>
      </c>
      <c r="H441" s="7"/>
      <c r="I441" s="50">
        <f>I439</f>
        <v>8900</v>
      </c>
    </row>
    <row r="442" spans="1:9" ht="12.95" customHeight="1" x14ac:dyDescent="0.25">
      <c r="A442" s="84"/>
      <c r="B442" s="83"/>
      <c r="C442" s="14"/>
      <c r="D442" s="7"/>
      <c r="E442" s="15"/>
      <c r="F442" s="7"/>
      <c r="G442" s="15"/>
      <c r="H442" s="7"/>
      <c r="I442" s="50"/>
    </row>
    <row r="443" spans="1:9" ht="12.95" customHeight="1" x14ac:dyDescent="0.25">
      <c r="A443" s="7"/>
      <c r="B443" s="93" t="s">
        <v>377</v>
      </c>
      <c r="C443" s="49"/>
      <c r="D443" s="7"/>
      <c r="E443" s="50"/>
      <c r="F443" s="7"/>
      <c r="G443" s="50"/>
      <c r="H443" s="7"/>
      <c r="I443" s="50"/>
    </row>
    <row r="444" spans="1:9" ht="12.95" customHeight="1" x14ac:dyDescent="0.25">
      <c r="A444" s="7"/>
      <c r="B444" s="94" t="s">
        <v>265</v>
      </c>
      <c r="C444" s="49">
        <f>C84</f>
        <v>6787982.3499999996</v>
      </c>
      <c r="D444" s="7"/>
      <c r="E444" s="50">
        <f>E84</f>
        <v>7440725.3499999996</v>
      </c>
      <c r="F444" s="7"/>
      <c r="G444" s="50">
        <f>G84</f>
        <v>7444052.3499999996</v>
      </c>
      <c r="H444" s="113"/>
      <c r="I444" s="50">
        <f t="shared" ref="H444:I444" si="58">I84</f>
        <v>7449547.3499999996</v>
      </c>
    </row>
    <row r="445" spans="1:9" ht="12.95" customHeight="1" x14ac:dyDescent="0.25">
      <c r="A445" s="95"/>
      <c r="B445" s="94" t="s">
        <v>266</v>
      </c>
      <c r="C445" s="49">
        <f>C96</f>
        <v>519000</v>
      </c>
      <c r="D445" s="7"/>
      <c r="E445" s="50">
        <f>E96</f>
        <v>289000</v>
      </c>
      <c r="F445" s="7"/>
      <c r="G445" s="50">
        <f>G96</f>
        <v>289000</v>
      </c>
      <c r="H445" s="113"/>
      <c r="I445" s="50">
        <f t="shared" ref="H445:I445" si="59">I96</f>
        <v>450500</v>
      </c>
    </row>
    <row r="446" spans="1:9" ht="12.95" customHeight="1" x14ac:dyDescent="0.25">
      <c r="A446" s="95"/>
      <c r="B446" s="94" t="s">
        <v>267</v>
      </c>
      <c r="C446" s="49">
        <f>C369</f>
        <v>6237121</v>
      </c>
      <c r="D446" s="7"/>
      <c r="E446" s="50">
        <f>E369</f>
        <v>6907164</v>
      </c>
      <c r="F446" s="7"/>
      <c r="G446" s="50">
        <f>G369</f>
        <v>6932691</v>
      </c>
      <c r="H446" s="113"/>
      <c r="I446" s="50">
        <f t="shared" ref="H446:I446" si="60">I369</f>
        <v>6935943</v>
      </c>
    </row>
    <row r="447" spans="1:9" ht="12.95" customHeight="1" x14ac:dyDescent="0.25">
      <c r="A447" s="95"/>
      <c r="B447" s="94" t="s">
        <v>268</v>
      </c>
      <c r="C447" s="49">
        <f>C431</f>
        <v>1980000</v>
      </c>
      <c r="D447" s="7"/>
      <c r="E447" s="50">
        <f>E431</f>
        <v>1735500</v>
      </c>
      <c r="F447" s="7"/>
      <c r="G447" s="50">
        <f>G431</f>
        <v>1746700</v>
      </c>
      <c r="H447" s="113"/>
      <c r="I447" s="50">
        <f t="shared" ref="H447:I447" si="61">I431</f>
        <v>1838943</v>
      </c>
    </row>
    <row r="448" spans="1:9" ht="12.95" customHeight="1" x14ac:dyDescent="0.25">
      <c r="A448" s="96"/>
      <c r="B448" s="94" t="s">
        <v>269</v>
      </c>
      <c r="C448" s="49">
        <f t="shared" ref="C448:E448" si="62">C444+C445-C446-C447</f>
        <v>-910138.65000000037</v>
      </c>
      <c r="D448" s="7"/>
      <c r="E448" s="50">
        <f t="shared" si="62"/>
        <v>-912938.65000000037</v>
      </c>
      <c r="F448" s="7"/>
      <c r="G448" s="50">
        <f t="shared" ref="G448:I448" si="63">G444+G445-G446-G447</f>
        <v>-946338.65000000037</v>
      </c>
      <c r="H448" s="113"/>
      <c r="I448" s="50">
        <f t="shared" si="63"/>
        <v>-874838.65000000037</v>
      </c>
    </row>
    <row r="449" spans="1:10" ht="12.95" customHeight="1" x14ac:dyDescent="0.25">
      <c r="A449" s="84"/>
      <c r="B449" s="83"/>
      <c r="C449" s="20"/>
      <c r="D449" s="7"/>
      <c r="E449" s="21"/>
      <c r="F449" s="7"/>
      <c r="G449" s="21"/>
      <c r="H449" s="7"/>
      <c r="I449" s="50"/>
    </row>
    <row r="450" spans="1:10" ht="12.95" customHeight="1" x14ac:dyDescent="0.25">
      <c r="A450" s="97"/>
      <c r="B450" s="98" t="s">
        <v>277</v>
      </c>
      <c r="C450" s="20"/>
      <c r="D450" s="7"/>
      <c r="E450" s="21"/>
      <c r="F450" s="7"/>
      <c r="G450" s="21"/>
      <c r="H450" s="7"/>
      <c r="I450" s="50"/>
    </row>
    <row r="451" spans="1:10" ht="12.95" customHeight="1" x14ac:dyDescent="0.25">
      <c r="A451" s="97"/>
      <c r="B451" s="98" t="s">
        <v>278</v>
      </c>
      <c r="C451" s="49">
        <f>C84</f>
        <v>6787982.3499999996</v>
      </c>
      <c r="D451" s="7"/>
      <c r="E451" s="50">
        <f>E84</f>
        <v>7440725.3499999996</v>
      </c>
      <c r="F451" s="7"/>
      <c r="G451" s="50">
        <f>G84</f>
        <v>7444052.3499999996</v>
      </c>
      <c r="H451" s="113"/>
      <c r="I451" s="50">
        <f t="shared" ref="H451:I451" si="64">I84</f>
        <v>7449547.3499999996</v>
      </c>
      <c r="J451" s="55"/>
    </row>
    <row r="452" spans="1:10" ht="12.95" customHeight="1" x14ac:dyDescent="0.25">
      <c r="A452" s="99"/>
      <c r="B452" s="98" t="s">
        <v>279</v>
      </c>
      <c r="C452" s="14">
        <f>C96</f>
        <v>519000</v>
      </c>
      <c r="D452" s="7"/>
      <c r="E452" s="15">
        <f>E96</f>
        <v>289000</v>
      </c>
      <c r="F452" s="7"/>
      <c r="G452" s="15">
        <f>G96</f>
        <v>289000</v>
      </c>
      <c r="H452" s="119"/>
      <c r="I452" s="15">
        <f t="shared" ref="H452:I452" si="65">I96</f>
        <v>450500</v>
      </c>
    </row>
    <row r="453" spans="1:10" ht="12.95" customHeight="1" x14ac:dyDescent="0.25">
      <c r="A453" s="99"/>
      <c r="B453" s="98" t="s">
        <v>280</v>
      </c>
      <c r="C453" s="14">
        <f>C436</f>
        <v>930000</v>
      </c>
      <c r="D453" s="7"/>
      <c r="E453" s="15">
        <f>E436</f>
        <v>930000</v>
      </c>
      <c r="F453" s="7"/>
      <c r="G453" s="15">
        <f>G436</f>
        <v>960000</v>
      </c>
      <c r="H453" s="119"/>
      <c r="I453" s="15">
        <f t="shared" ref="H453:I453" si="66">I436</f>
        <v>960000</v>
      </c>
      <c r="J453" s="55"/>
    </row>
    <row r="454" spans="1:10" ht="12.95" customHeight="1" x14ac:dyDescent="0.25">
      <c r="A454" s="97"/>
      <c r="B454" s="98" t="s">
        <v>281</v>
      </c>
      <c r="C454" s="49">
        <f t="shared" ref="C454:E454" si="67">SUM(C451:C453)</f>
        <v>8236982.3499999996</v>
      </c>
      <c r="D454" s="7"/>
      <c r="E454" s="50">
        <f t="shared" si="67"/>
        <v>8659725.3499999996</v>
      </c>
      <c r="F454" s="7"/>
      <c r="G454" s="50">
        <f t="shared" ref="G454:I454" si="68">SUM(G451:G453)</f>
        <v>8693052.3499999996</v>
      </c>
      <c r="H454" s="113"/>
      <c r="I454" s="50">
        <f t="shared" si="68"/>
        <v>8860047.3499999996</v>
      </c>
    </row>
    <row r="455" spans="1:10" ht="12.95" customHeight="1" x14ac:dyDescent="0.25">
      <c r="A455" s="100"/>
      <c r="B455" s="83"/>
      <c r="C455" s="14"/>
      <c r="D455" s="7"/>
      <c r="E455" s="15"/>
      <c r="F455" s="7"/>
      <c r="G455" s="15"/>
      <c r="H455" s="38"/>
      <c r="I455" s="50"/>
      <c r="J455" s="55"/>
    </row>
    <row r="456" spans="1:10" ht="12.95" customHeight="1" x14ac:dyDescent="0.25">
      <c r="A456" s="97"/>
      <c r="B456" s="98" t="s">
        <v>65</v>
      </c>
      <c r="C456" s="49">
        <f>C369</f>
        <v>6237121</v>
      </c>
      <c r="D456" s="7"/>
      <c r="E456" s="50">
        <f>E369</f>
        <v>6907164</v>
      </c>
      <c r="F456" s="7"/>
      <c r="G456" s="50">
        <f>G369</f>
        <v>6932691</v>
      </c>
      <c r="H456" s="113"/>
      <c r="I456" s="50">
        <f t="shared" ref="H456:I456" si="69">I369</f>
        <v>6935943</v>
      </c>
    </row>
    <row r="457" spans="1:10" ht="12.95" customHeight="1" x14ac:dyDescent="0.25">
      <c r="A457" s="97"/>
      <c r="B457" s="98" t="s">
        <v>282</v>
      </c>
      <c r="C457" s="14">
        <f>C447</f>
        <v>1980000</v>
      </c>
      <c r="D457" s="7"/>
      <c r="E457" s="15">
        <f>E447</f>
        <v>1735500</v>
      </c>
      <c r="F457" s="7"/>
      <c r="G457" s="15">
        <f>G447</f>
        <v>1746700</v>
      </c>
      <c r="H457" s="119"/>
      <c r="I457" s="15">
        <f t="shared" ref="H457:I457" si="70">I447</f>
        <v>1838943</v>
      </c>
    </row>
    <row r="458" spans="1:10" ht="12.95" customHeight="1" x14ac:dyDescent="0.25">
      <c r="A458" s="99"/>
      <c r="B458" s="98" t="s">
        <v>283</v>
      </c>
      <c r="C458" s="14">
        <f t="shared" ref="C458:E458" si="71">C441</f>
        <v>8900</v>
      </c>
      <c r="D458" s="7"/>
      <c r="E458" s="15">
        <f t="shared" si="71"/>
        <v>8900</v>
      </c>
      <c r="F458" s="7"/>
      <c r="G458" s="50">
        <f>E458</f>
        <v>8900</v>
      </c>
      <c r="H458" s="113"/>
      <c r="I458" s="50">
        <f t="shared" ref="H458:I458" si="72">G458</f>
        <v>8900</v>
      </c>
      <c r="J458" s="55"/>
    </row>
    <row r="459" spans="1:10" ht="12.95" customHeight="1" x14ac:dyDescent="0.25">
      <c r="A459" s="97"/>
      <c r="B459" s="98" t="s">
        <v>284</v>
      </c>
      <c r="C459" s="49">
        <f t="shared" ref="C459:E459" si="73">SUM(C456:C458)</f>
        <v>8226021</v>
      </c>
      <c r="D459" s="7"/>
      <c r="E459" s="50">
        <f t="shared" si="73"/>
        <v>8651564</v>
      </c>
      <c r="F459" s="7"/>
      <c r="G459" s="50">
        <f t="shared" ref="G459:I459" si="74">SUM(G456:G458)</f>
        <v>8688291</v>
      </c>
      <c r="H459" s="113"/>
      <c r="I459" s="50">
        <f t="shared" si="74"/>
        <v>8783786</v>
      </c>
      <c r="J459" s="55"/>
    </row>
    <row r="460" spans="1:10" ht="12.95" customHeight="1" x14ac:dyDescent="0.25">
      <c r="A460" s="100"/>
      <c r="B460" s="83"/>
      <c r="C460" s="20"/>
      <c r="D460" s="7"/>
      <c r="E460" s="21"/>
      <c r="F460" s="7"/>
      <c r="G460" s="21"/>
      <c r="H460" s="38"/>
      <c r="I460" s="50"/>
    </row>
    <row r="461" spans="1:10" ht="12.95" customHeight="1" x14ac:dyDescent="0.25">
      <c r="A461" s="97"/>
      <c r="B461" s="98" t="s">
        <v>285</v>
      </c>
      <c r="C461" s="49">
        <f t="shared" ref="C461:E461" si="75">C454-C459</f>
        <v>10961.349999999627</v>
      </c>
      <c r="D461" s="7"/>
      <c r="E461" s="50">
        <f t="shared" si="75"/>
        <v>8161.3499999996275</v>
      </c>
      <c r="F461" s="7"/>
      <c r="G461" s="50">
        <f t="shared" ref="G461:I461" si="76">G454-G459</f>
        <v>4761.3499999996275</v>
      </c>
      <c r="H461" s="113"/>
      <c r="I461" s="50">
        <f t="shared" si="76"/>
        <v>76261.349999999627</v>
      </c>
    </row>
    <row r="462" spans="1:10" ht="12.95" customHeight="1" x14ac:dyDescent="0.25">
      <c r="A462" s="101"/>
      <c r="B462" s="102"/>
      <c r="D462" s="7"/>
      <c r="E462" s="107"/>
      <c r="F462" s="7"/>
      <c r="G462" s="120"/>
      <c r="H462" s="7"/>
      <c r="I462" s="116"/>
    </row>
    <row r="463" spans="1:10" ht="12.95" customHeight="1" x14ac:dyDescent="0.25">
      <c r="A463" s="101"/>
      <c r="B463" s="103" t="s">
        <v>387</v>
      </c>
      <c r="D463" s="7"/>
      <c r="E463" s="104"/>
      <c r="F463" s="7"/>
      <c r="G463" s="7"/>
      <c r="H463" s="7"/>
      <c r="I463" s="124"/>
    </row>
    <row r="464" spans="1:10" ht="12.95" customHeight="1" x14ac:dyDescent="0.25">
      <c r="C464" s="2"/>
      <c r="E464" s="2"/>
      <c r="G464" s="123"/>
      <c r="H464" s="123"/>
      <c r="I464" s="117"/>
    </row>
    <row r="465" spans="2:9" ht="12.95" customHeight="1" x14ac:dyDescent="0.25">
      <c r="C465" s="2"/>
      <c r="E465" s="2"/>
      <c r="G465" s="123"/>
      <c r="H465" s="123"/>
      <c r="I465" s="118"/>
    </row>
    <row r="466" spans="2:9" ht="12.95" customHeight="1" x14ac:dyDescent="0.25">
      <c r="C466" s="2"/>
      <c r="E466" s="2"/>
      <c r="G466" s="123"/>
      <c r="H466" s="123"/>
      <c r="I466" s="117"/>
    </row>
    <row r="467" spans="2:9" ht="12.95" customHeight="1" x14ac:dyDescent="0.25">
      <c r="C467" s="2"/>
      <c r="E467" s="2"/>
      <c r="G467" s="123"/>
      <c r="H467" s="123"/>
      <c r="I467" s="118"/>
    </row>
    <row r="468" spans="2:9" ht="12.95" customHeight="1" x14ac:dyDescent="0.25">
      <c r="B468" s="3" t="s">
        <v>402</v>
      </c>
      <c r="C468" s="2"/>
      <c r="E468" s="2"/>
      <c r="G468" s="123"/>
      <c r="H468" s="123"/>
      <c r="I468" s="117"/>
    </row>
    <row r="469" spans="2:9" ht="12.95" customHeight="1" x14ac:dyDescent="0.25">
      <c r="B469" s="1" t="s">
        <v>403</v>
      </c>
      <c r="C469" s="2"/>
      <c r="E469" s="2"/>
      <c r="G469" s="123"/>
      <c r="H469" s="123"/>
      <c r="I469" s="118"/>
    </row>
    <row r="470" spans="2:9" ht="12.95" customHeight="1" x14ac:dyDescent="0.25">
      <c r="C470" s="2"/>
      <c r="E470" s="2"/>
      <c r="G470" s="123"/>
      <c r="H470" s="123"/>
      <c r="I470" s="118"/>
    </row>
    <row r="471" spans="2:9" ht="12.95" customHeight="1" x14ac:dyDescent="0.25">
      <c r="C471" s="2"/>
      <c r="E471" s="2"/>
      <c r="G471" s="123"/>
      <c r="H471" s="123"/>
      <c r="I471" s="2"/>
    </row>
    <row r="472" spans="2:9" ht="12.95" customHeight="1" x14ac:dyDescent="0.25">
      <c r="C472" s="2"/>
      <c r="E472" s="2"/>
      <c r="G472" s="123"/>
      <c r="H472" s="123"/>
      <c r="I472" s="118"/>
    </row>
    <row r="473" spans="2:9" ht="12.95" customHeight="1" x14ac:dyDescent="0.25">
      <c r="C473" s="2"/>
      <c r="E473" s="2"/>
      <c r="G473" s="123"/>
      <c r="H473" s="123"/>
      <c r="I473" s="121"/>
    </row>
    <row r="474" spans="2:9" ht="12.95" customHeight="1" x14ac:dyDescent="0.25">
      <c r="C474" s="2"/>
      <c r="E474" s="2"/>
      <c r="G474" s="123"/>
      <c r="H474" s="123"/>
      <c r="I474" s="122"/>
    </row>
    <row r="475" spans="2:9" ht="12.95" customHeight="1" x14ac:dyDescent="0.25">
      <c r="C475" s="2"/>
      <c r="E475" s="2"/>
      <c r="G475" s="123"/>
      <c r="H475" s="123"/>
      <c r="I475" s="123"/>
    </row>
    <row r="476" spans="2:9" ht="12.95" customHeight="1" x14ac:dyDescent="0.25">
      <c r="C476" s="2"/>
      <c r="E476" s="2"/>
    </row>
    <row r="477" spans="2:9" ht="12.95" customHeight="1" x14ac:dyDescent="0.25">
      <c r="C477" s="2"/>
      <c r="E477" s="2"/>
    </row>
    <row r="478" spans="2:9" ht="12.95" customHeight="1" x14ac:dyDescent="0.25">
      <c r="C478" s="2"/>
      <c r="E478" s="2"/>
    </row>
    <row r="479" spans="2:9" ht="12.95" customHeight="1" x14ac:dyDescent="0.25">
      <c r="C479" s="2"/>
      <c r="E479" s="2"/>
    </row>
    <row r="480" spans="2:9" ht="12.95" customHeight="1" x14ac:dyDescent="0.25">
      <c r="C480" s="2"/>
      <c r="E480" s="2"/>
    </row>
    <row r="481" spans="3:5" ht="12.95" customHeight="1" x14ac:dyDescent="0.25">
      <c r="C481" s="2"/>
      <c r="E481" s="2"/>
    </row>
    <row r="482" spans="3:5" ht="12.95" customHeight="1" x14ac:dyDescent="0.25">
      <c r="C482" s="2"/>
      <c r="E482" s="2"/>
    </row>
    <row r="483" spans="3:5" ht="12.95" customHeight="1" x14ac:dyDescent="0.25">
      <c r="C483" s="2"/>
      <c r="E483" s="2"/>
    </row>
    <row r="484" spans="3:5" ht="12.95" customHeight="1" x14ac:dyDescent="0.25">
      <c r="C484" s="2"/>
      <c r="E484" s="2"/>
    </row>
    <row r="485" spans="3:5" ht="12.95" customHeight="1" x14ac:dyDescent="0.25">
      <c r="C485" s="2"/>
      <c r="E485" s="2"/>
    </row>
    <row r="486" spans="3:5" ht="12.95" customHeight="1" x14ac:dyDescent="0.25">
      <c r="C486" s="2"/>
      <c r="E486" s="2"/>
    </row>
    <row r="487" spans="3:5" ht="12.95" customHeight="1" x14ac:dyDescent="0.25">
      <c r="C487" s="2"/>
      <c r="E487" s="2"/>
    </row>
    <row r="488" spans="3:5" ht="12.95" customHeight="1" x14ac:dyDescent="0.25">
      <c r="C488" s="2"/>
      <c r="E488" s="2"/>
    </row>
    <row r="489" spans="3:5" ht="12.95" customHeight="1" x14ac:dyDescent="0.25">
      <c r="C489" s="2"/>
      <c r="E489" s="2"/>
    </row>
    <row r="490" spans="3:5" ht="12.95" customHeight="1" x14ac:dyDescent="0.25">
      <c r="C490" s="2"/>
      <c r="E490" s="2"/>
    </row>
    <row r="491" spans="3:5" ht="12.95" customHeight="1" x14ac:dyDescent="0.25">
      <c r="C491" s="2"/>
      <c r="E491" s="2"/>
    </row>
    <row r="492" spans="3:5" ht="12.95" customHeight="1" x14ac:dyDescent="0.25">
      <c r="C492" s="2"/>
      <c r="E492" s="2"/>
    </row>
    <row r="493" spans="3:5" ht="12.95" customHeight="1" x14ac:dyDescent="0.25">
      <c r="C493" s="2"/>
      <c r="E493" s="2"/>
    </row>
    <row r="494" spans="3:5" ht="12.95" customHeight="1" x14ac:dyDescent="0.25">
      <c r="C494" s="2"/>
      <c r="E494" s="2"/>
    </row>
    <row r="495" spans="3:5" ht="12.95" customHeight="1" x14ac:dyDescent="0.25">
      <c r="C495" s="2"/>
      <c r="E495" s="2"/>
    </row>
    <row r="496" spans="3:5" ht="12.95" customHeight="1" x14ac:dyDescent="0.25">
      <c r="C496" s="2"/>
      <c r="E496" s="2"/>
    </row>
    <row r="497" spans="3:5" ht="12.95" customHeight="1" x14ac:dyDescent="0.25">
      <c r="C497" s="2"/>
      <c r="E497" s="2"/>
    </row>
    <row r="498" spans="3:5" ht="12.95" customHeight="1" x14ac:dyDescent="0.25">
      <c r="C498" s="2"/>
      <c r="E498" s="2"/>
    </row>
    <row r="499" spans="3:5" ht="12.95" customHeight="1" x14ac:dyDescent="0.25">
      <c r="C499" s="2"/>
      <c r="E499" s="2"/>
    </row>
    <row r="500" spans="3:5" ht="12.95" customHeight="1" x14ac:dyDescent="0.25">
      <c r="C500" s="2"/>
      <c r="E500" s="2"/>
    </row>
    <row r="501" spans="3:5" ht="12.95" customHeight="1" x14ac:dyDescent="0.25">
      <c r="C501" s="2"/>
      <c r="E501" s="2"/>
    </row>
    <row r="502" spans="3:5" ht="12.95" customHeight="1" x14ac:dyDescent="0.25">
      <c r="C502" s="2"/>
      <c r="E502" s="2"/>
    </row>
    <row r="503" spans="3:5" ht="12.95" customHeight="1" x14ac:dyDescent="0.25">
      <c r="C503" s="2"/>
      <c r="E503" s="2"/>
    </row>
    <row r="504" spans="3:5" ht="12.95" customHeight="1" x14ac:dyDescent="0.25">
      <c r="C504" s="2"/>
      <c r="E504" s="2"/>
    </row>
    <row r="505" spans="3:5" ht="12.95" customHeight="1" x14ac:dyDescent="0.25">
      <c r="C505" s="2"/>
      <c r="E505" s="2"/>
    </row>
    <row r="506" spans="3:5" ht="12.95" customHeight="1" x14ac:dyDescent="0.25">
      <c r="C506" s="2"/>
      <c r="E506" s="2"/>
    </row>
    <row r="507" spans="3:5" ht="12.95" customHeight="1" x14ac:dyDescent="0.25">
      <c r="C507" s="2"/>
      <c r="E507" s="2"/>
    </row>
    <row r="508" spans="3:5" ht="12.95" customHeight="1" x14ac:dyDescent="0.25">
      <c r="C508" s="2"/>
      <c r="E508" s="2"/>
    </row>
    <row r="509" spans="3:5" ht="12.95" customHeight="1" x14ac:dyDescent="0.25">
      <c r="C509" s="2"/>
      <c r="E509" s="2"/>
    </row>
    <row r="510" spans="3:5" ht="12.95" customHeight="1" x14ac:dyDescent="0.25">
      <c r="C510" s="2"/>
      <c r="E510" s="2"/>
    </row>
    <row r="511" spans="3:5" ht="12.95" customHeight="1" x14ac:dyDescent="0.25">
      <c r="C511" s="2"/>
      <c r="E511" s="2"/>
    </row>
    <row r="512" spans="3:5" ht="12.95" customHeight="1" x14ac:dyDescent="0.25">
      <c r="C512" s="2"/>
      <c r="E512" s="2"/>
    </row>
    <row r="513" spans="3:5" ht="12.95" customHeight="1" x14ac:dyDescent="0.25">
      <c r="C513" s="2"/>
      <c r="E513" s="2"/>
    </row>
    <row r="514" spans="3:5" ht="12.95" customHeight="1" x14ac:dyDescent="0.25">
      <c r="C514" s="2"/>
      <c r="E514" s="2"/>
    </row>
    <row r="515" spans="3:5" ht="12.95" customHeight="1" x14ac:dyDescent="0.25">
      <c r="C515" s="2"/>
      <c r="E515" s="2"/>
    </row>
    <row r="516" spans="3:5" ht="12.95" customHeight="1" x14ac:dyDescent="0.25">
      <c r="C516" s="2"/>
      <c r="E516" s="2"/>
    </row>
    <row r="517" spans="3:5" ht="12.95" customHeight="1" x14ac:dyDescent="0.25">
      <c r="C517" s="2"/>
      <c r="E517" s="2"/>
    </row>
    <row r="518" spans="3:5" ht="12.95" customHeight="1" x14ac:dyDescent="0.25">
      <c r="C518" s="2"/>
      <c r="E518" s="2"/>
    </row>
    <row r="519" spans="3:5" ht="12.95" customHeight="1" x14ac:dyDescent="0.25">
      <c r="C519" s="2"/>
      <c r="E519" s="2"/>
    </row>
    <row r="520" spans="3:5" ht="12.95" customHeight="1" x14ac:dyDescent="0.25">
      <c r="C520" s="2"/>
      <c r="E520" s="2"/>
    </row>
    <row r="521" spans="3:5" ht="12.95" customHeight="1" x14ac:dyDescent="0.25">
      <c r="C521" s="2"/>
      <c r="E521" s="2"/>
    </row>
    <row r="522" spans="3:5" ht="12.95" customHeight="1" x14ac:dyDescent="0.25">
      <c r="C522" s="2"/>
      <c r="E522" s="2"/>
    </row>
    <row r="523" spans="3:5" ht="12.95" customHeight="1" x14ac:dyDescent="0.25">
      <c r="C523" s="2"/>
      <c r="E523" s="2"/>
    </row>
    <row r="524" spans="3:5" ht="12.95" customHeight="1" x14ac:dyDescent="0.25">
      <c r="C524" s="2"/>
      <c r="E524" s="2"/>
    </row>
    <row r="525" spans="3:5" ht="12.95" customHeight="1" x14ac:dyDescent="0.25">
      <c r="C525" s="2"/>
      <c r="E525" s="2"/>
    </row>
    <row r="526" spans="3:5" ht="12.95" customHeight="1" x14ac:dyDescent="0.25">
      <c r="C526" s="2"/>
      <c r="E526" s="2"/>
    </row>
    <row r="527" spans="3:5" ht="12.95" customHeight="1" x14ac:dyDescent="0.25">
      <c r="C527" s="2"/>
      <c r="E527" s="2"/>
    </row>
    <row r="528" spans="3:5" ht="12.95" customHeight="1" x14ac:dyDescent="0.25">
      <c r="C528" s="2"/>
      <c r="E528" s="2"/>
    </row>
    <row r="529" spans="3:5" ht="12.95" customHeight="1" x14ac:dyDescent="0.25">
      <c r="C529" s="2"/>
      <c r="E529" s="2"/>
    </row>
    <row r="530" spans="3:5" ht="12.95" customHeight="1" x14ac:dyDescent="0.25">
      <c r="C530" s="2"/>
      <c r="E530" s="2"/>
    </row>
    <row r="531" spans="3:5" ht="12.95" customHeight="1" x14ac:dyDescent="0.25">
      <c r="C531" s="2"/>
      <c r="E531" s="2"/>
    </row>
    <row r="532" spans="3:5" ht="12.95" customHeight="1" x14ac:dyDescent="0.25">
      <c r="C532" s="2"/>
      <c r="E532" s="2"/>
    </row>
    <row r="533" spans="3:5" ht="12.95" customHeight="1" x14ac:dyDescent="0.25">
      <c r="C533" s="2"/>
      <c r="E533" s="2"/>
    </row>
    <row r="534" spans="3:5" ht="12.95" customHeight="1" x14ac:dyDescent="0.25">
      <c r="C534" s="2"/>
      <c r="E534" s="2"/>
    </row>
    <row r="535" spans="3:5" ht="12.95" customHeight="1" x14ac:dyDescent="0.25">
      <c r="C535" s="2"/>
      <c r="E535" s="2"/>
    </row>
    <row r="536" spans="3:5" ht="12.95" customHeight="1" x14ac:dyDescent="0.25">
      <c r="C536" s="2"/>
      <c r="E536" s="2"/>
    </row>
    <row r="537" spans="3:5" ht="12.95" customHeight="1" x14ac:dyDescent="0.25">
      <c r="C537" s="2"/>
      <c r="E537" s="2"/>
    </row>
    <row r="538" spans="3:5" ht="12.95" customHeight="1" x14ac:dyDescent="0.25">
      <c r="C538" s="2"/>
      <c r="E538" s="2"/>
    </row>
    <row r="539" spans="3:5" ht="12.95" customHeight="1" x14ac:dyDescent="0.25">
      <c r="C539" s="2"/>
      <c r="E539" s="2"/>
    </row>
    <row r="540" spans="3:5" ht="12.95" customHeight="1" x14ac:dyDescent="0.25">
      <c r="C540" s="2"/>
      <c r="E540" s="2"/>
    </row>
    <row r="541" spans="3:5" ht="12.95" customHeight="1" x14ac:dyDescent="0.25">
      <c r="C541" s="2"/>
      <c r="E541" s="2"/>
    </row>
    <row r="542" spans="3:5" ht="12.95" customHeight="1" x14ac:dyDescent="0.25">
      <c r="C542" s="2"/>
      <c r="E542" s="2"/>
    </row>
    <row r="543" spans="3:5" ht="12.95" customHeight="1" x14ac:dyDescent="0.25">
      <c r="C543" s="2"/>
      <c r="E543" s="2"/>
    </row>
    <row r="544" spans="3:5" ht="12.95" customHeight="1" x14ac:dyDescent="0.25">
      <c r="C544" s="2"/>
      <c r="E544" s="2"/>
    </row>
    <row r="545" spans="3:5" ht="12.95" customHeight="1" x14ac:dyDescent="0.25">
      <c r="C545" s="2"/>
      <c r="E545" s="2"/>
    </row>
    <row r="546" spans="3:5" ht="12.95" customHeight="1" x14ac:dyDescent="0.25">
      <c r="C546" s="2"/>
      <c r="E546" s="2"/>
    </row>
    <row r="547" spans="3:5" ht="12.95" customHeight="1" x14ac:dyDescent="0.25">
      <c r="C547" s="2"/>
      <c r="E547" s="2"/>
    </row>
    <row r="548" spans="3:5" ht="12.95" customHeight="1" x14ac:dyDescent="0.25">
      <c r="C548" s="2"/>
      <c r="E548" s="2"/>
    </row>
    <row r="549" spans="3:5" ht="12.95" customHeight="1" x14ac:dyDescent="0.25">
      <c r="C549" s="2"/>
      <c r="E549" s="2"/>
    </row>
    <row r="550" spans="3:5" ht="12.95" customHeight="1" x14ac:dyDescent="0.25">
      <c r="C550" s="2"/>
      <c r="E550" s="2"/>
    </row>
    <row r="551" spans="3:5" ht="12.95" customHeight="1" x14ac:dyDescent="0.25">
      <c r="C551" s="2"/>
      <c r="E551" s="2"/>
    </row>
    <row r="552" spans="3:5" ht="12.95" customHeight="1" x14ac:dyDescent="0.25">
      <c r="C552" s="2"/>
      <c r="E552" s="2"/>
    </row>
    <row r="553" spans="3:5" ht="12.95" customHeight="1" x14ac:dyDescent="0.25">
      <c r="C553" s="2"/>
      <c r="E553" s="2"/>
    </row>
    <row r="554" spans="3:5" ht="12.95" customHeight="1" x14ac:dyDescent="0.25">
      <c r="C554" s="2"/>
      <c r="E554" s="2"/>
    </row>
    <row r="555" spans="3:5" ht="12.95" customHeight="1" x14ac:dyDescent="0.25">
      <c r="C555" s="2"/>
      <c r="E555" s="2"/>
    </row>
    <row r="556" spans="3:5" ht="12.95" customHeight="1" x14ac:dyDescent="0.25">
      <c r="C556" s="2"/>
      <c r="E556" s="2"/>
    </row>
    <row r="557" spans="3:5" ht="12.95" customHeight="1" x14ac:dyDescent="0.25">
      <c r="C557" s="2"/>
      <c r="E557" s="2"/>
    </row>
    <row r="558" spans="3:5" ht="12.95" customHeight="1" x14ac:dyDescent="0.25">
      <c r="C558" s="2"/>
      <c r="E558" s="2"/>
    </row>
    <row r="559" spans="3:5" ht="12.95" customHeight="1" x14ac:dyDescent="0.25">
      <c r="C559" s="2"/>
      <c r="E559" s="2"/>
    </row>
    <row r="560" spans="3:5" ht="12.95" customHeight="1" x14ac:dyDescent="0.25">
      <c r="C560" s="2"/>
      <c r="E560" s="2"/>
    </row>
    <row r="561" spans="3:5" ht="12.95" customHeight="1" x14ac:dyDescent="0.25">
      <c r="C561" s="2"/>
      <c r="E561" s="2"/>
    </row>
    <row r="562" spans="3:5" ht="12.95" customHeight="1" x14ac:dyDescent="0.25">
      <c r="C562" s="2"/>
      <c r="E562" s="2"/>
    </row>
    <row r="563" spans="3:5" ht="12.95" customHeight="1" x14ac:dyDescent="0.25">
      <c r="C563" s="2"/>
      <c r="E563" s="2"/>
    </row>
    <row r="564" spans="3:5" ht="12.95" customHeight="1" x14ac:dyDescent="0.25">
      <c r="C564" s="2"/>
      <c r="E564" s="2"/>
    </row>
    <row r="565" spans="3:5" ht="12.95" customHeight="1" x14ac:dyDescent="0.25">
      <c r="C565" s="2"/>
      <c r="E565" s="2"/>
    </row>
    <row r="566" spans="3:5" ht="12.95" customHeight="1" x14ac:dyDescent="0.25">
      <c r="C566" s="2"/>
      <c r="E566" s="2"/>
    </row>
    <row r="567" spans="3:5" ht="12.95" customHeight="1" x14ac:dyDescent="0.25">
      <c r="C567" s="2"/>
      <c r="E567" s="2"/>
    </row>
    <row r="568" spans="3:5" ht="12.95" customHeight="1" x14ac:dyDescent="0.25">
      <c r="C568" s="2"/>
      <c r="E568" s="2"/>
    </row>
    <row r="569" spans="3:5" ht="12.95" customHeight="1" x14ac:dyDescent="0.25">
      <c r="C569" s="2"/>
      <c r="E569" s="2"/>
    </row>
    <row r="570" spans="3:5" ht="12.95" customHeight="1" x14ac:dyDescent="0.25">
      <c r="C570" s="2"/>
      <c r="E570" s="2"/>
    </row>
    <row r="571" spans="3:5" ht="12.95" customHeight="1" x14ac:dyDescent="0.25">
      <c r="C571" s="2"/>
      <c r="E571" s="2"/>
    </row>
    <row r="572" spans="3:5" ht="12.95" customHeight="1" x14ac:dyDescent="0.25">
      <c r="C572" s="2"/>
      <c r="E572" s="2"/>
    </row>
    <row r="573" spans="3:5" ht="12.95" customHeight="1" x14ac:dyDescent="0.25">
      <c r="C573" s="2"/>
      <c r="E573" s="2"/>
    </row>
    <row r="574" spans="3:5" ht="12.95" customHeight="1" x14ac:dyDescent="0.25">
      <c r="C574" s="2"/>
      <c r="E574" s="2"/>
    </row>
    <row r="575" spans="3:5" ht="12.95" customHeight="1" x14ac:dyDescent="0.25">
      <c r="C575" s="2"/>
      <c r="E575" s="2"/>
    </row>
    <row r="576" spans="3:5" ht="12.95" customHeight="1" x14ac:dyDescent="0.25">
      <c r="C576" s="2"/>
      <c r="E576" s="2"/>
    </row>
    <row r="577" spans="3:5" ht="12.95" customHeight="1" x14ac:dyDescent="0.25">
      <c r="C577" s="2"/>
      <c r="E577" s="2"/>
    </row>
    <row r="578" spans="3:5" ht="12.95" customHeight="1" x14ac:dyDescent="0.25">
      <c r="C578" s="2"/>
      <c r="E578" s="2"/>
    </row>
    <row r="579" spans="3:5" ht="12.95" customHeight="1" x14ac:dyDescent="0.25">
      <c r="C579" s="2"/>
      <c r="E579" s="2"/>
    </row>
    <row r="580" spans="3:5" ht="12.95" customHeight="1" x14ac:dyDescent="0.25">
      <c r="C580" s="2"/>
      <c r="E580" s="2"/>
    </row>
    <row r="581" spans="3:5" ht="12.95" customHeight="1" x14ac:dyDescent="0.25">
      <c r="C581" s="2"/>
      <c r="E581" s="2"/>
    </row>
    <row r="582" spans="3:5" ht="12.95" customHeight="1" x14ac:dyDescent="0.25">
      <c r="C582" s="2"/>
      <c r="E582" s="2"/>
    </row>
    <row r="583" spans="3:5" ht="12.95" customHeight="1" x14ac:dyDescent="0.25">
      <c r="C583" s="2"/>
      <c r="E583" s="2"/>
    </row>
    <row r="584" spans="3:5" ht="12.95" customHeight="1" x14ac:dyDescent="0.25">
      <c r="C584" s="2"/>
      <c r="E584" s="2"/>
    </row>
    <row r="585" spans="3:5" ht="12.95" customHeight="1" x14ac:dyDescent="0.25">
      <c r="C585" s="2"/>
      <c r="E585" s="2"/>
    </row>
    <row r="586" spans="3:5" ht="12.95" customHeight="1" x14ac:dyDescent="0.25">
      <c r="C586" s="2"/>
      <c r="E586" s="2"/>
    </row>
    <row r="587" spans="3:5" ht="12.95" customHeight="1" x14ac:dyDescent="0.25">
      <c r="C587" s="2"/>
      <c r="E587" s="2"/>
    </row>
    <row r="588" spans="3:5" ht="12.95" customHeight="1" x14ac:dyDescent="0.25">
      <c r="C588" s="2"/>
      <c r="E588" s="2"/>
    </row>
    <row r="589" spans="3:5" ht="12.95" customHeight="1" x14ac:dyDescent="0.25">
      <c r="C589" s="2"/>
      <c r="E589" s="2"/>
    </row>
    <row r="590" spans="3:5" ht="12.95" customHeight="1" x14ac:dyDescent="0.25">
      <c r="C590" s="2"/>
      <c r="E590" s="2"/>
    </row>
    <row r="591" spans="3:5" ht="12.95" customHeight="1" x14ac:dyDescent="0.25">
      <c r="C591" s="2"/>
      <c r="E591" s="2"/>
    </row>
    <row r="592" spans="3:5" ht="12.95" customHeight="1" x14ac:dyDescent="0.25">
      <c r="C592" s="2"/>
      <c r="E592" s="2"/>
    </row>
    <row r="593" spans="3:5" ht="12.95" customHeight="1" x14ac:dyDescent="0.25">
      <c r="C593" s="2"/>
      <c r="E593" s="2"/>
    </row>
    <row r="594" spans="3:5" ht="12.95" customHeight="1" x14ac:dyDescent="0.25">
      <c r="C594" s="2"/>
      <c r="E594" s="2"/>
    </row>
    <row r="595" spans="3:5" ht="12.95" customHeight="1" x14ac:dyDescent="0.25">
      <c r="C595" s="2"/>
      <c r="E595" s="2"/>
    </row>
    <row r="596" spans="3:5" ht="12.95" customHeight="1" x14ac:dyDescent="0.25">
      <c r="C596" s="2"/>
      <c r="E596" s="2"/>
    </row>
    <row r="597" spans="3:5" ht="12.95" customHeight="1" x14ac:dyDescent="0.25">
      <c r="C597" s="2"/>
      <c r="E597" s="2"/>
    </row>
    <row r="598" spans="3:5" ht="12.95" customHeight="1" x14ac:dyDescent="0.25">
      <c r="C598" s="2"/>
      <c r="E598" s="2"/>
    </row>
    <row r="599" spans="3:5" ht="12.95" customHeight="1" x14ac:dyDescent="0.25">
      <c r="C599" s="2"/>
      <c r="E599" s="2"/>
    </row>
    <row r="600" spans="3:5" ht="12.95" customHeight="1" x14ac:dyDescent="0.25">
      <c r="C600" s="2"/>
      <c r="E600" s="2"/>
    </row>
    <row r="601" spans="3:5" ht="12.95" customHeight="1" x14ac:dyDescent="0.25">
      <c r="C601" s="2"/>
      <c r="E601" s="2"/>
    </row>
    <row r="602" spans="3:5" ht="12.95" customHeight="1" x14ac:dyDescent="0.25">
      <c r="C602" s="2"/>
      <c r="E602" s="2"/>
    </row>
    <row r="603" spans="3:5" ht="12.95" customHeight="1" x14ac:dyDescent="0.25">
      <c r="C603" s="2"/>
      <c r="E603" s="2"/>
    </row>
    <row r="604" spans="3:5" ht="12.95" customHeight="1" x14ac:dyDescent="0.25">
      <c r="C604" s="2"/>
      <c r="E604" s="2"/>
    </row>
    <row r="605" spans="3:5" ht="12.95" customHeight="1" x14ac:dyDescent="0.25">
      <c r="C605" s="2"/>
      <c r="E605" s="2"/>
    </row>
    <row r="606" spans="3:5" ht="12.95" customHeight="1" x14ac:dyDescent="0.25">
      <c r="C606" s="2"/>
      <c r="E606" s="2"/>
    </row>
    <row r="607" spans="3:5" ht="12.95" customHeight="1" x14ac:dyDescent="0.25">
      <c r="C607" s="2"/>
      <c r="E607" s="2"/>
    </row>
    <row r="608" spans="3:5" ht="12.95" customHeight="1" x14ac:dyDescent="0.25">
      <c r="C608" s="2"/>
      <c r="E608" s="2"/>
    </row>
    <row r="609" spans="3:5" ht="12.95" customHeight="1" x14ac:dyDescent="0.25">
      <c r="C609" s="2"/>
      <c r="E609" s="2"/>
    </row>
    <row r="610" spans="3:5" ht="12.95" customHeight="1" x14ac:dyDescent="0.25">
      <c r="C610" s="2"/>
      <c r="E610" s="2"/>
    </row>
    <row r="611" spans="3:5" ht="12.95" customHeight="1" x14ac:dyDescent="0.25">
      <c r="C611" s="2"/>
      <c r="E611" s="2"/>
    </row>
    <row r="612" spans="3:5" ht="12.95" customHeight="1" x14ac:dyDescent="0.25">
      <c r="C612" s="2"/>
      <c r="E612" s="2"/>
    </row>
    <row r="613" spans="3:5" ht="12.95" customHeight="1" x14ac:dyDescent="0.25">
      <c r="C613" s="2"/>
      <c r="E613" s="2"/>
    </row>
    <row r="614" spans="3:5" ht="12.95" customHeight="1" x14ac:dyDescent="0.25">
      <c r="C614" s="2"/>
      <c r="E614" s="2"/>
    </row>
    <row r="615" spans="3:5" ht="12.95" customHeight="1" x14ac:dyDescent="0.25">
      <c r="C615" s="2"/>
      <c r="E615" s="2"/>
    </row>
    <row r="616" spans="3:5" ht="12.95" customHeight="1" x14ac:dyDescent="0.25">
      <c r="C616" s="2"/>
      <c r="E616" s="2"/>
    </row>
    <row r="617" spans="3:5" ht="12.95" customHeight="1" x14ac:dyDescent="0.25">
      <c r="C617" s="2"/>
      <c r="E617" s="2"/>
    </row>
    <row r="618" spans="3:5" ht="12.95" customHeight="1" x14ac:dyDescent="0.25">
      <c r="C618" s="2"/>
      <c r="E618" s="2"/>
    </row>
    <row r="619" spans="3:5" ht="12.95" customHeight="1" x14ac:dyDescent="0.25">
      <c r="C619" s="2"/>
      <c r="E619" s="2"/>
    </row>
    <row r="620" spans="3:5" ht="12.95" customHeight="1" x14ac:dyDescent="0.25">
      <c r="C620" s="2"/>
      <c r="E620" s="2"/>
    </row>
    <row r="621" spans="3:5" ht="12.95" customHeight="1" x14ac:dyDescent="0.25">
      <c r="C621" s="2"/>
      <c r="E621" s="2"/>
    </row>
    <row r="622" spans="3:5" ht="12.95" customHeight="1" x14ac:dyDescent="0.25">
      <c r="C622" s="2"/>
      <c r="E622" s="2"/>
    </row>
    <row r="623" spans="3:5" ht="12.95" customHeight="1" x14ac:dyDescent="0.25">
      <c r="C623" s="2"/>
      <c r="E623" s="2"/>
    </row>
    <row r="624" spans="3:5" ht="12.95" customHeight="1" x14ac:dyDescent="0.25">
      <c r="C624" s="2"/>
      <c r="E624" s="2"/>
    </row>
    <row r="625" spans="3:5" ht="12.95" customHeight="1" x14ac:dyDescent="0.25">
      <c r="C625" s="2"/>
      <c r="E625" s="2"/>
    </row>
    <row r="626" spans="3:5" ht="12.95" customHeight="1" x14ac:dyDescent="0.25">
      <c r="C626" s="2"/>
      <c r="E626" s="2"/>
    </row>
    <row r="627" spans="3:5" ht="12.95" customHeight="1" x14ac:dyDescent="0.25">
      <c r="C627" s="2"/>
      <c r="E627" s="2"/>
    </row>
    <row r="628" spans="3:5" ht="12.95" customHeight="1" x14ac:dyDescent="0.25">
      <c r="C628" s="2"/>
      <c r="E628" s="2"/>
    </row>
    <row r="629" spans="3:5" ht="12.95" customHeight="1" x14ac:dyDescent="0.25">
      <c r="C629" s="2"/>
      <c r="E629" s="2"/>
    </row>
    <row r="630" spans="3:5" ht="12.95" customHeight="1" x14ac:dyDescent="0.25">
      <c r="C630" s="2"/>
      <c r="E630" s="2"/>
    </row>
    <row r="631" spans="3:5" ht="12.95" customHeight="1" x14ac:dyDescent="0.25">
      <c r="C631" s="2"/>
      <c r="E631" s="2"/>
    </row>
    <row r="632" spans="3:5" ht="12.95" customHeight="1" x14ac:dyDescent="0.25">
      <c r="C632" s="2"/>
      <c r="E632" s="2"/>
    </row>
    <row r="633" spans="3:5" ht="12.95" customHeight="1" x14ac:dyDescent="0.25">
      <c r="C633" s="2"/>
      <c r="E633" s="2"/>
    </row>
    <row r="634" spans="3:5" ht="12.95" customHeight="1" x14ac:dyDescent="0.25">
      <c r="C634" s="2"/>
      <c r="E634" s="2"/>
    </row>
    <row r="635" spans="3:5" ht="12.95" customHeight="1" x14ac:dyDescent="0.25">
      <c r="C635" s="2"/>
      <c r="E635" s="2"/>
    </row>
    <row r="636" spans="3:5" ht="12.95" customHeight="1" x14ac:dyDescent="0.25">
      <c r="C636" s="2"/>
      <c r="E636" s="2"/>
    </row>
    <row r="637" spans="3:5" ht="12.95" customHeight="1" x14ac:dyDescent="0.25">
      <c r="C637" s="2"/>
      <c r="E637" s="2"/>
    </row>
    <row r="638" spans="3:5" ht="12.95" customHeight="1" x14ac:dyDescent="0.25">
      <c r="C638" s="2"/>
      <c r="E638" s="2"/>
    </row>
    <row r="639" spans="3:5" ht="12.95" customHeight="1" x14ac:dyDescent="0.25">
      <c r="C639" s="2"/>
      <c r="E639" s="2"/>
    </row>
    <row r="640" spans="3:5" ht="12.95" customHeight="1" x14ac:dyDescent="0.25">
      <c r="C640" s="2"/>
      <c r="E640" s="2"/>
    </row>
    <row r="641" spans="3:5" ht="12.95" customHeight="1" x14ac:dyDescent="0.25">
      <c r="C641" s="2"/>
      <c r="E641" s="2"/>
    </row>
    <row r="642" spans="3:5" ht="12.95" customHeight="1" x14ac:dyDescent="0.25">
      <c r="C642" s="2"/>
      <c r="E642" s="2"/>
    </row>
    <row r="643" spans="3:5" ht="12.95" customHeight="1" x14ac:dyDescent="0.25">
      <c r="C643" s="2"/>
      <c r="E643" s="2"/>
    </row>
    <row r="644" spans="3:5" ht="12.95" customHeight="1" x14ac:dyDescent="0.25">
      <c r="C644" s="2"/>
      <c r="E644" s="2"/>
    </row>
    <row r="645" spans="3:5" ht="12.95" customHeight="1" x14ac:dyDescent="0.25">
      <c r="C645" s="2"/>
      <c r="E645" s="2"/>
    </row>
    <row r="646" spans="3:5" ht="12.95" customHeight="1" x14ac:dyDescent="0.25">
      <c r="C646" s="2"/>
      <c r="E646" s="2"/>
    </row>
    <row r="647" spans="3:5" ht="12.95" customHeight="1" x14ac:dyDescent="0.25">
      <c r="C647" s="2"/>
      <c r="E647" s="2"/>
    </row>
    <row r="648" spans="3:5" ht="12.95" customHeight="1" x14ac:dyDescent="0.25">
      <c r="C648" s="2"/>
      <c r="E648" s="2"/>
    </row>
    <row r="649" spans="3:5" ht="12.95" customHeight="1" x14ac:dyDescent="0.25">
      <c r="C649" s="2"/>
      <c r="E649" s="2"/>
    </row>
    <row r="650" spans="3:5" ht="12.95" customHeight="1" x14ac:dyDescent="0.25">
      <c r="C650" s="2"/>
      <c r="E650" s="2"/>
    </row>
    <row r="651" spans="3:5" ht="12.95" customHeight="1" x14ac:dyDescent="0.25">
      <c r="C651" s="2"/>
      <c r="E651" s="2"/>
    </row>
    <row r="652" spans="3:5" ht="12.95" customHeight="1" x14ac:dyDescent="0.25">
      <c r="C652" s="2"/>
      <c r="E652" s="2"/>
    </row>
    <row r="653" spans="3:5" ht="12.95" customHeight="1" x14ac:dyDescent="0.25">
      <c r="C653" s="2"/>
      <c r="E653" s="2"/>
    </row>
    <row r="654" spans="3:5" ht="12.95" customHeight="1" x14ac:dyDescent="0.25">
      <c r="C654" s="2"/>
      <c r="E654" s="2"/>
    </row>
    <row r="655" spans="3:5" ht="12.95" customHeight="1" x14ac:dyDescent="0.25">
      <c r="C655" s="2"/>
      <c r="E655" s="2"/>
    </row>
    <row r="656" spans="3:5" ht="12.95" customHeight="1" x14ac:dyDescent="0.25">
      <c r="C656" s="2"/>
      <c r="E656" s="2"/>
    </row>
    <row r="657" spans="3:5" ht="12.95" customHeight="1" x14ac:dyDescent="0.25">
      <c r="C657" s="2"/>
      <c r="E657" s="2"/>
    </row>
    <row r="658" spans="3:5" ht="12.95" customHeight="1" x14ac:dyDescent="0.25">
      <c r="C658" s="2"/>
      <c r="E658" s="2"/>
    </row>
    <row r="659" spans="3:5" ht="12.95" customHeight="1" x14ac:dyDescent="0.25">
      <c r="C659" s="2"/>
      <c r="E659" s="2"/>
    </row>
    <row r="660" spans="3:5" ht="12.95" customHeight="1" x14ac:dyDescent="0.25">
      <c r="C660" s="2"/>
      <c r="E660" s="2"/>
    </row>
    <row r="661" spans="3:5" ht="12.95" customHeight="1" x14ac:dyDescent="0.25">
      <c r="C661" s="2"/>
      <c r="E661" s="2"/>
    </row>
    <row r="662" spans="3:5" ht="12.95" customHeight="1" x14ac:dyDescent="0.25">
      <c r="C662" s="2"/>
      <c r="E662" s="2"/>
    </row>
    <row r="663" spans="3:5" ht="12.95" customHeight="1" x14ac:dyDescent="0.25">
      <c r="C663" s="2"/>
      <c r="E663" s="2"/>
    </row>
    <row r="664" spans="3:5" ht="12.95" customHeight="1" x14ac:dyDescent="0.25">
      <c r="C664" s="2"/>
      <c r="E664" s="2"/>
    </row>
    <row r="665" spans="3:5" ht="12.95" customHeight="1" x14ac:dyDescent="0.25">
      <c r="C665" s="2"/>
      <c r="E665" s="2"/>
    </row>
    <row r="666" spans="3:5" ht="12.95" customHeight="1" x14ac:dyDescent="0.25">
      <c r="C666" s="2"/>
      <c r="E666" s="2"/>
    </row>
    <row r="667" spans="3:5" ht="12.95" customHeight="1" x14ac:dyDescent="0.25">
      <c r="C667" s="2"/>
      <c r="E667" s="2"/>
    </row>
    <row r="668" spans="3:5" ht="12.95" customHeight="1" x14ac:dyDescent="0.25">
      <c r="C668" s="2"/>
      <c r="E668" s="2"/>
    </row>
    <row r="669" spans="3:5" ht="12.95" customHeight="1" x14ac:dyDescent="0.25">
      <c r="C669" s="2"/>
      <c r="E669" s="2"/>
    </row>
    <row r="670" spans="3:5" ht="12.95" customHeight="1" x14ac:dyDescent="0.25">
      <c r="C670" s="2"/>
      <c r="E670" s="2"/>
    </row>
    <row r="671" spans="3:5" ht="12.95" customHeight="1" x14ac:dyDescent="0.25">
      <c r="C671" s="2"/>
      <c r="E671" s="2"/>
    </row>
    <row r="672" spans="3:5" ht="12.95" customHeight="1" x14ac:dyDescent="0.25">
      <c r="C672" s="2"/>
      <c r="E672" s="2"/>
    </row>
    <row r="673" spans="3:5" ht="12.95" customHeight="1" x14ac:dyDescent="0.25">
      <c r="C673" s="2"/>
      <c r="E673" s="2"/>
    </row>
    <row r="674" spans="3:5" ht="12.95" customHeight="1" x14ac:dyDescent="0.25">
      <c r="C674" s="2"/>
      <c r="E674" s="2"/>
    </row>
    <row r="675" spans="3:5" ht="12.95" customHeight="1" x14ac:dyDescent="0.25">
      <c r="C675" s="2"/>
      <c r="E675" s="2"/>
    </row>
    <row r="676" spans="3:5" ht="12.95" customHeight="1" x14ac:dyDescent="0.25">
      <c r="C676" s="2"/>
      <c r="E676" s="2"/>
    </row>
    <row r="677" spans="3:5" ht="12.95" customHeight="1" x14ac:dyDescent="0.25">
      <c r="C677" s="2"/>
      <c r="E677" s="2"/>
    </row>
    <row r="678" spans="3:5" ht="12.95" customHeight="1" x14ac:dyDescent="0.25">
      <c r="C678" s="2"/>
      <c r="E678" s="2"/>
    </row>
    <row r="679" spans="3:5" ht="12.95" customHeight="1" x14ac:dyDescent="0.25">
      <c r="C679" s="2"/>
      <c r="E679" s="2"/>
    </row>
    <row r="680" spans="3:5" ht="12.95" customHeight="1" x14ac:dyDescent="0.25">
      <c r="C680" s="2"/>
      <c r="E680" s="2"/>
    </row>
    <row r="681" spans="3:5" ht="12.95" customHeight="1" x14ac:dyDescent="0.25">
      <c r="C681" s="2"/>
      <c r="E681" s="2"/>
    </row>
    <row r="682" spans="3:5" ht="12.95" customHeight="1" x14ac:dyDescent="0.25">
      <c r="C682" s="2"/>
      <c r="E682" s="2"/>
    </row>
    <row r="683" spans="3:5" ht="12.95" customHeight="1" x14ac:dyDescent="0.25">
      <c r="C683" s="2"/>
      <c r="E683" s="2"/>
    </row>
    <row r="684" spans="3:5" ht="12.95" customHeight="1" x14ac:dyDescent="0.25">
      <c r="C684" s="2"/>
      <c r="E684" s="2"/>
    </row>
    <row r="685" spans="3:5" ht="12.95" customHeight="1" x14ac:dyDescent="0.25">
      <c r="C685" s="2"/>
      <c r="E685" s="2"/>
    </row>
    <row r="686" spans="3:5" ht="12.95" customHeight="1" x14ac:dyDescent="0.25">
      <c r="C686" s="2"/>
      <c r="E686" s="2"/>
    </row>
    <row r="687" spans="3:5" ht="12.95" customHeight="1" x14ac:dyDescent="0.25">
      <c r="C687" s="2"/>
      <c r="E687" s="2"/>
    </row>
    <row r="688" spans="3:5" ht="12.95" customHeight="1" x14ac:dyDescent="0.25">
      <c r="C688" s="2"/>
      <c r="E688" s="2"/>
    </row>
    <row r="689" spans="3:5" ht="12.95" customHeight="1" x14ac:dyDescent="0.25">
      <c r="C689" s="2"/>
      <c r="E689" s="2"/>
    </row>
    <row r="690" spans="3:5" ht="12.95" customHeight="1" x14ac:dyDescent="0.25">
      <c r="C690" s="2"/>
      <c r="E690" s="2"/>
    </row>
    <row r="691" spans="3:5" ht="12.95" customHeight="1" x14ac:dyDescent="0.25">
      <c r="C691" s="2"/>
      <c r="E691" s="2"/>
    </row>
    <row r="692" spans="3:5" ht="12.95" customHeight="1" x14ac:dyDescent="0.25">
      <c r="C692" s="2"/>
      <c r="E692" s="2"/>
    </row>
    <row r="693" spans="3:5" ht="12.95" customHeight="1" x14ac:dyDescent="0.25">
      <c r="C693" s="2"/>
      <c r="E693" s="2"/>
    </row>
    <row r="694" spans="3:5" ht="12.95" customHeight="1" x14ac:dyDescent="0.25">
      <c r="C694" s="2"/>
      <c r="E694" s="2"/>
    </row>
    <row r="695" spans="3:5" ht="12.95" customHeight="1" x14ac:dyDescent="0.25">
      <c r="C695" s="2"/>
      <c r="E695" s="2"/>
    </row>
    <row r="696" spans="3:5" ht="12.95" customHeight="1" x14ac:dyDescent="0.25">
      <c r="C696" s="2"/>
      <c r="E696" s="2"/>
    </row>
    <row r="697" spans="3:5" ht="12.95" customHeight="1" x14ac:dyDescent="0.25">
      <c r="C697" s="2"/>
      <c r="E697" s="2"/>
    </row>
    <row r="698" spans="3:5" ht="12.95" customHeight="1" x14ac:dyDescent="0.25">
      <c r="C698" s="2"/>
      <c r="E698" s="2"/>
    </row>
    <row r="699" spans="3:5" ht="12.95" customHeight="1" x14ac:dyDescent="0.25">
      <c r="C699" s="2"/>
      <c r="E699" s="2"/>
    </row>
    <row r="700" spans="3:5" ht="12.95" customHeight="1" x14ac:dyDescent="0.25">
      <c r="C700" s="2"/>
      <c r="E700" s="2"/>
    </row>
    <row r="701" spans="3:5" ht="12.95" customHeight="1" x14ac:dyDescent="0.25">
      <c r="C701" s="2"/>
      <c r="E701" s="2"/>
    </row>
    <row r="702" spans="3:5" ht="12.95" customHeight="1" x14ac:dyDescent="0.25">
      <c r="C702" s="2"/>
      <c r="E702" s="2"/>
    </row>
    <row r="703" spans="3:5" ht="12.95" customHeight="1" x14ac:dyDescent="0.25">
      <c r="C703" s="2"/>
      <c r="E703" s="2"/>
    </row>
    <row r="704" spans="3:5" ht="12.95" customHeight="1" x14ac:dyDescent="0.25">
      <c r="C704" s="2"/>
      <c r="E704" s="2"/>
    </row>
    <row r="705" spans="3:5" ht="12.95" customHeight="1" x14ac:dyDescent="0.25">
      <c r="C705" s="2"/>
      <c r="E705" s="2"/>
    </row>
    <row r="706" spans="3:5" ht="12.95" customHeight="1" x14ac:dyDescent="0.25">
      <c r="C706" s="2"/>
      <c r="E706" s="2"/>
    </row>
    <row r="707" spans="3:5" ht="12.95" customHeight="1" x14ac:dyDescent="0.25">
      <c r="C707" s="2"/>
      <c r="E707" s="2"/>
    </row>
    <row r="708" spans="3:5" ht="12.95" customHeight="1" x14ac:dyDescent="0.25">
      <c r="C708" s="2"/>
      <c r="E708" s="2"/>
    </row>
    <row r="709" spans="3:5" ht="12.95" customHeight="1" x14ac:dyDescent="0.25">
      <c r="C709" s="2"/>
      <c r="E709" s="2"/>
    </row>
    <row r="710" spans="3:5" ht="12.95" customHeight="1" x14ac:dyDescent="0.25">
      <c r="C710" s="2"/>
      <c r="E710" s="2"/>
    </row>
    <row r="711" spans="3:5" ht="12.95" customHeight="1" x14ac:dyDescent="0.25">
      <c r="C711" s="2"/>
      <c r="E711" s="2"/>
    </row>
    <row r="712" spans="3:5" ht="12.95" customHeight="1" x14ac:dyDescent="0.25">
      <c r="C712" s="2"/>
      <c r="E712" s="2"/>
    </row>
    <row r="713" spans="3:5" ht="12.95" customHeight="1" x14ac:dyDescent="0.25">
      <c r="C713" s="2"/>
      <c r="E713" s="2"/>
    </row>
    <row r="714" spans="3:5" ht="12.95" customHeight="1" x14ac:dyDescent="0.25">
      <c r="C714" s="2"/>
      <c r="E714" s="2"/>
    </row>
    <row r="715" spans="3:5" ht="12.95" customHeight="1" x14ac:dyDescent="0.25">
      <c r="C715" s="2"/>
      <c r="E715" s="2"/>
    </row>
    <row r="716" spans="3:5" ht="12.95" customHeight="1" x14ac:dyDescent="0.25">
      <c r="C716" s="2"/>
      <c r="E716" s="2"/>
    </row>
    <row r="717" spans="3:5" ht="12.95" customHeight="1" x14ac:dyDescent="0.25">
      <c r="C717" s="2"/>
      <c r="E717" s="2"/>
    </row>
    <row r="718" spans="3:5" ht="12.95" customHeight="1" x14ac:dyDescent="0.25">
      <c r="C718" s="2"/>
      <c r="E718" s="2"/>
    </row>
    <row r="719" spans="3:5" ht="12.95" customHeight="1" x14ac:dyDescent="0.25">
      <c r="C719" s="2"/>
      <c r="E719" s="2"/>
    </row>
    <row r="720" spans="3:5" ht="12.95" customHeight="1" x14ac:dyDescent="0.25">
      <c r="C720" s="2"/>
      <c r="E720" s="2"/>
    </row>
    <row r="721" spans="3:5" ht="12.95" customHeight="1" x14ac:dyDescent="0.25">
      <c r="C721" s="2"/>
      <c r="E721" s="2"/>
    </row>
    <row r="722" spans="3:5" ht="12.95" customHeight="1" x14ac:dyDescent="0.25">
      <c r="C722" s="2"/>
      <c r="E722" s="2"/>
    </row>
    <row r="723" spans="3:5" ht="12.95" customHeight="1" x14ac:dyDescent="0.25">
      <c r="C723" s="2"/>
      <c r="E723" s="2"/>
    </row>
    <row r="724" spans="3:5" ht="12.95" customHeight="1" x14ac:dyDescent="0.25">
      <c r="C724" s="2"/>
      <c r="E724" s="2"/>
    </row>
    <row r="725" spans="3:5" ht="12.95" customHeight="1" x14ac:dyDescent="0.25">
      <c r="C725" s="2"/>
      <c r="E725" s="2"/>
    </row>
    <row r="726" spans="3:5" ht="12.95" customHeight="1" x14ac:dyDescent="0.25">
      <c r="C726" s="2"/>
      <c r="E726" s="2"/>
    </row>
    <row r="727" spans="3:5" ht="12.95" customHeight="1" x14ac:dyDescent="0.25">
      <c r="C727" s="2"/>
      <c r="E727" s="2"/>
    </row>
    <row r="728" spans="3:5" ht="12.95" customHeight="1" x14ac:dyDescent="0.25">
      <c r="C728" s="2"/>
      <c r="E728" s="2"/>
    </row>
    <row r="729" spans="3:5" ht="12.95" customHeight="1" x14ac:dyDescent="0.25">
      <c r="C729" s="2"/>
      <c r="E729" s="2"/>
    </row>
    <row r="730" spans="3:5" ht="12.95" customHeight="1" x14ac:dyDescent="0.25">
      <c r="C730" s="2"/>
      <c r="E730" s="2"/>
    </row>
    <row r="731" spans="3:5" ht="12.95" customHeight="1" x14ac:dyDescent="0.25">
      <c r="C731" s="2"/>
      <c r="E731" s="2"/>
    </row>
    <row r="732" spans="3:5" ht="12.95" customHeight="1" x14ac:dyDescent="0.25">
      <c r="C732" s="2"/>
      <c r="E732" s="2"/>
    </row>
    <row r="733" spans="3:5" ht="12.95" customHeight="1" x14ac:dyDescent="0.25">
      <c r="C733" s="2"/>
      <c r="E733" s="2"/>
    </row>
    <row r="734" spans="3:5" ht="12.95" customHeight="1" x14ac:dyDescent="0.25">
      <c r="C734" s="2"/>
      <c r="E734" s="2"/>
    </row>
    <row r="735" spans="3:5" ht="12.95" customHeight="1" x14ac:dyDescent="0.25">
      <c r="C735" s="2"/>
      <c r="E735" s="2"/>
    </row>
    <row r="736" spans="3:5" ht="12.95" customHeight="1" x14ac:dyDescent="0.25">
      <c r="C736" s="2"/>
      <c r="E736" s="2"/>
    </row>
    <row r="737" spans="3:5" ht="12.95" customHeight="1" x14ac:dyDescent="0.25">
      <c r="C737" s="2"/>
      <c r="E737" s="2"/>
    </row>
    <row r="738" spans="3:5" ht="12.95" customHeight="1" x14ac:dyDescent="0.25">
      <c r="C738" s="2"/>
      <c r="E738" s="2"/>
    </row>
    <row r="739" spans="3:5" ht="12.95" customHeight="1" x14ac:dyDescent="0.25">
      <c r="C739" s="2"/>
      <c r="E739" s="2"/>
    </row>
    <row r="740" spans="3:5" ht="12.95" customHeight="1" x14ac:dyDescent="0.25">
      <c r="C740" s="2"/>
      <c r="E740" s="2"/>
    </row>
    <row r="741" spans="3:5" ht="12.95" customHeight="1" x14ac:dyDescent="0.25">
      <c r="C741" s="2"/>
      <c r="E741" s="2"/>
    </row>
    <row r="742" spans="3:5" ht="12.95" customHeight="1" x14ac:dyDescent="0.25">
      <c r="C742" s="2"/>
      <c r="E742" s="2"/>
    </row>
    <row r="743" spans="3:5" ht="12.95" customHeight="1" x14ac:dyDescent="0.25">
      <c r="C743" s="2"/>
      <c r="E743" s="2"/>
    </row>
    <row r="744" spans="3:5" ht="12.95" customHeight="1" x14ac:dyDescent="0.25">
      <c r="C744" s="2"/>
      <c r="E744" s="2"/>
    </row>
    <row r="745" spans="3:5" ht="12.95" customHeight="1" x14ac:dyDescent="0.25">
      <c r="C745" s="2"/>
      <c r="E745" s="2"/>
    </row>
    <row r="746" spans="3:5" ht="12.95" customHeight="1" x14ac:dyDescent="0.25">
      <c r="C746" s="2"/>
      <c r="E746" s="2"/>
    </row>
    <row r="747" spans="3:5" ht="12.95" customHeight="1" x14ac:dyDescent="0.25">
      <c r="C747" s="2"/>
      <c r="E747" s="2"/>
    </row>
    <row r="748" spans="3:5" ht="12.95" customHeight="1" x14ac:dyDescent="0.25">
      <c r="C748" s="2"/>
      <c r="E748" s="2"/>
    </row>
    <row r="749" spans="3:5" ht="12.95" customHeight="1" x14ac:dyDescent="0.25">
      <c r="C749" s="2"/>
      <c r="E749" s="2"/>
    </row>
    <row r="750" spans="3:5" ht="12.95" customHeight="1" x14ac:dyDescent="0.25">
      <c r="C750" s="2"/>
      <c r="E750" s="2"/>
    </row>
    <row r="751" spans="3:5" ht="12.95" customHeight="1" x14ac:dyDescent="0.25">
      <c r="C751" s="2"/>
      <c r="E751" s="2"/>
    </row>
    <row r="752" spans="3:5" ht="12.95" customHeight="1" x14ac:dyDescent="0.25">
      <c r="C752" s="2"/>
      <c r="E752" s="2"/>
    </row>
    <row r="753" spans="3:5" ht="12.95" customHeight="1" x14ac:dyDescent="0.25">
      <c r="C753" s="2"/>
      <c r="E753" s="2"/>
    </row>
    <row r="754" spans="3:5" ht="12.95" customHeight="1" x14ac:dyDescent="0.25">
      <c r="C754" s="2"/>
      <c r="E754" s="2"/>
    </row>
    <row r="755" spans="3:5" ht="12.95" customHeight="1" x14ac:dyDescent="0.25">
      <c r="C755" s="2"/>
      <c r="E755" s="2"/>
    </row>
    <row r="756" spans="3:5" ht="12.95" customHeight="1" x14ac:dyDescent="0.25">
      <c r="C756" s="2"/>
      <c r="E756" s="2"/>
    </row>
    <row r="757" spans="3:5" ht="12.95" customHeight="1" x14ac:dyDescent="0.25">
      <c r="C757" s="2"/>
      <c r="E757" s="2"/>
    </row>
    <row r="758" spans="3:5" ht="12.95" customHeight="1" x14ac:dyDescent="0.25">
      <c r="C758" s="2"/>
      <c r="E758" s="2"/>
    </row>
    <row r="759" spans="3:5" ht="12.95" customHeight="1" x14ac:dyDescent="0.25">
      <c r="C759" s="2"/>
      <c r="E759" s="2"/>
    </row>
    <row r="760" spans="3:5" ht="12.95" customHeight="1" x14ac:dyDescent="0.25">
      <c r="C760" s="2"/>
      <c r="E760" s="2"/>
    </row>
    <row r="761" spans="3:5" ht="12.95" customHeight="1" x14ac:dyDescent="0.25">
      <c r="C761" s="2"/>
      <c r="E761" s="2"/>
    </row>
    <row r="762" spans="3:5" ht="12.95" customHeight="1" x14ac:dyDescent="0.25">
      <c r="C762" s="2"/>
      <c r="E762" s="2"/>
    </row>
    <row r="763" spans="3:5" ht="12.95" customHeight="1" x14ac:dyDescent="0.25">
      <c r="C763" s="2"/>
      <c r="E763" s="2"/>
    </row>
    <row r="764" spans="3:5" ht="12.95" customHeight="1" x14ac:dyDescent="0.25">
      <c r="C764" s="2"/>
      <c r="E764" s="2"/>
    </row>
    <row r="765" spans="3:5" ht="12.95" customHeight="1" x14ac:dyDescent="0.25">
      <c r="C765" s="2"/>
      <c r="E765" s="2"/>
    </row>
    <row r="766" spans="3:5" ht="12.95" customHeight="1" x14ac:dyDescent="0.25">
      <c r="C766" s="2"/>
      <c r="E766" s="2"/>
    </row>
    <row r="767" spans="3:5" ht="12.95" customHeight="1" x14ac:dyDescent="0.25">
      <c r="C767" s="2"/>
      <c r="E767" s="2"/>
    </row>
    <row r="768" spans="3:5" ht="12.95" customHeight="1" x14ac:dyDescent="0.25">
      <c r="C768" s="2"/>
      <c r="E768" s="2"/>
    </row>
    <row r="769" spans="3:5" ht="12.95" customHeight="1" x14ac:dyDescent="0.25">
      <c r="C769" s="2"/>
      <c r="E769" s="2"/>
    </row>
    <row r="770" spans="3:5" ht="12.95" customHeight="1" x14ac:dyDescent="0.25">
      <c r="C770" s="2"/>
      <c r="E770" s="2"/>
    </row>
    <row r="771" spans="3:5" ht="12.95" customHeight="1" x14ac:dyDescent="0.25">
      <c r="C771" s="2"/>
      <c r="E771" s="2"/>
    </row>
    <row r="772" spans="3:5" ht="12.95" customHeight="1" x14ac:dyDescent="0.25">
      <c r="C772" s="2"/>
      <c r="E772" s="2"/>
    </row>
    <row r="773" spans="3:5" ht="12.95" customHeight="1" x14ac:dyDescent="0.25">
      <c r="C773" s="2"/>
      <c r="E773" s="2"/>
    </row>
    <row r="774" spans="3:5" ht="12.95" customHeight="1" x14ac:dyDescent="0.25">
      <c r="C774" s="2"/>
      <c r="E774" s="2"/>
    </row>
    <row r="775" spans="3:5" ht="12.95" customHeight="1" x14ac:dyDescent="0.25">
      <c r="C775" s="2"/>
      <c r="E775" s="2"/>
    </row>
    <row r="776" spans="3:5" ht="12.95" customHeight="1" x14ac:dyDescent="0.25">
      <c r="C776" s="2"/>
      <c r="E776" s="2"/>
    </row>
    <row r="777" spans="3:5" ht="12.95" customHeight="1" x14ac:dyDescent="0.25">
      <c r="C777" s="2"/>
      <c r="E777" s="2"/>
    </row>
    <row r="778" spans="3:5" ht="12.95" customHeight="1" x14ac:dyDescent="0.25">
      <c r="C778" s="2"/>
      <c r="E778" s="2"/>
    </row>
    <row r="779" spans="3:5" ht="12.95" customHeight="1" x14ac:dyDescent="0.25">
      <c r="C779" s="2"/>
      <c r="E779" s="2"/>
    </row>
    <row r="780" spans="3:5" ht="12.95" customHeight="1" x14ac:dyDescent="0.25">
      <c r="C780" s="2"/>
      <c r="E780" s="2"/>
    </row>
    <row r="781" spans="3:5" ht="12.95" customHeight="1" x14ac:dyDescent="0.25">
      <c r="C781" s="2"/>
      <c r="E781" s="2"/>
    </row>
    <row r="782" spans="3:5" ht="12.95" customHeight="1" x14ac:dyDescent="0.25">
      <c r="C782" s="2"/>
      <c r="E782" s="2"/>
    </row>
    <row r="783" spans="3:5" ht="12.95" customHeight="1" x14ac:dyDescent="0.25">
      <c r="C783" s="2"/>
      <c r="E783" s="2"/>
    </row>
    <row r="784" spans="3:5" ht="12.95" customHeight="1" x14ac:dyDescent="0.25">
      <c r="C784" s="2"/>
      <c r="E784" s="2"/>
    </row>
    <row r="785" spans="3:5" ht="12.95" customHeight="1" x14ac:dyDescent="0.25">
      <c r="C785" s="2"/>
      <c r="E785" s="2"/>
    </row>
    <row r="786" spans="3:5" ht="12.95" customHeight="1" x14ac:dyDescent="0.25">
      <c r="C786" s="2"/>
      <c r="E786" s="2"/>
    </row>
    <row r="787" spans="3:5" ht="12.95" customHeight="1" x14ac:dyDescent="0.25">
      <c r="C787" s="2"/>
      <c r="E787" s="2"/>
    </row>
    <row r="788" spans="3:5" ht="12.95" customHeight="1" x14ac:dyDescent="0.25">
      <c r="C788" s="2"/>
      <c r="E788" s="2"/>
    </row>
    <row r="789" spans="3:5" ht="12.95" customHeight="1" x14ac:dyDescent="0.25">
      <c r="C789" s="2"/>
      <c r="E789" s="2"/>
    </row>
    <row r="790" spans="3:5" ht="12.95" customHeight="1" x14ac:dyDescent="0.25">
      <c r="C790" s="2"/>
      <c r="E790" s="2"/>
    </row>
    <row r="791" spans="3:5" ht="12.95" customHeight="1" x14ac:dyDescent="0.25">
      <c r="C791" s="2"/>
      <c r="E791" s="2"/>
    </row>
    <row r="792" spans="3:5" ht="12.95" customHeight="1" x14ac:dyDescent="0.25">
      <c r="C792" s="2"/>
      <c r="E792" s="2"/>
    </row>
    <row r="793" spans="3:5" ht="12.95" customHeight="1" x14ac:dyDescent="0.25">
      <c r="C793" s="2"/>
      <c r="E793" s="2"/>
    </row>
    <row r="794" spans="3:5" ht="12.95" customHeight="1" x14ac:dyDescent="0.25">
      <c r="C794" s="2"/>
      <c r="E794" s="2"/>
    </row>
    <row r="795" spans="3:5" ht="12.95" customHeight="1" x14ac:dyDescent="0.25">
      <c r="C795" s="2"/>
      <c r="E795" s="2"/>
    </row>
    <row r="796" spans="3:5" ht="12.95" customHeight="1" x14ac:dyDescent="0.25">
      <c r="C796" s="2"/>
      <c r="E796" s="2"/>
    </row>
    <row r="797" spans="3:5" ht="12.95" customHeight="1" x14ac:dyDescent="0.25">
      <c r="C797" s="2"/>
      <c r="E797" s="2"/>
    </row>
    <row r="798" spans="3:5" ht="12.95" customHeight="1" x14ac:dyDescent="0.25">
      <c r="C798" s="2"/>
      <c r="E798" s="2"/>
    </row>
    <row r="799" spans="3:5" ht="12.95" customHeight="1" x14ac:dyDescent="0.25">
      <c r="C799" s="2"/>
      <c r="E799" s="2"/>
    </row>
    <row r="800" spans="3:5" ht="12.95" customHeight="1" x14ac:dyDescent="0.25">
      <c r="C800" s="2"/>
      <c r="E800" s="2"/>
    </row>
    <row r="801" spans="3:5" ht="12.95" customHeight="1" x14ac:dyDescent="0.25">
      <c r="C801" s="2"/>
      <c r="E801" s="2"/>
    </row>
    <row r="802" spans="3:5" ht="12.95" customHeight="1" x14ac:dyDescent="0.25">
      <c r="C802" s="2"/>
      <c r="E802" s="2"/>
    </row>
    <row r="803" spans="3:5" ht="12.95" customHeight="1" x14ac:dyDescent="0.25">
      <c r="C803" s="2"/>
      <c r="E803" s="2"/>
    </row>
    <row r="804" spans="3:5" ht="12.95" customHeight="1" x14ac:dyDescent="0.25">
      <c r="C804" s="2"/>
      <c r="E804" s="2"/>
    </row>
    <row r="805" spans="3:5" ht="12.95" customHeight="1" x14ac:dyDescent="0.25">
      <c r="C805" s="2"/>
      <c r="E805" s="2"/>
    </row>
    <row r="806" spans="3:5" ht="12.95" customHeight="1" x14ac:dyDescent="0.25">
      <c r="C806" s="2"/>
      <c r="E806" s="2"/>
    </row>
    <row r="807" spans="3:5" ht="12.95" customHeight="1" x14ac:dyDescent="0.25">
      <c r="C807" s="2"/>
      <c r="E807" s="2"/>
    </row>
    <row r="808" spans="3:5" ht="12.95" customHeight="1" x14ac:dyDescent="0.25">
      <c r="C808" s="2"/>
      <c r="E808" s="2"/>
    </row>
    <row r="809" spans="3:5" ht="12.95" customHeight="1" x14ac:dyDescent="0.25">
      <c r="C809" s="2"/>
      <c r="E809" s="2"/>
    </row>
    <row r="810" spans="3:5" ht="12.95" customHeight="1" x14ac:dyDescent="0.25">
      <c r="C810" s="2"/>
      <c r="E810" s="2"/>
    </row>
    <row r="811" spans="3:5" ht="12.95" customHeight="1" x14ac:dyDescent="0.25">
      <c r="C811" s="2"/>
      <c r="E811" s="2"/>
    </row>
    <row r="812" spans="3:5" ht="12.95" customHeight="1" x14ac:dyDescent="0.25">
      <c r="C812" s="2"/>
      <c r="E812" s="2"/>
    </row>
    <row r="813" spans="3:5" ht="12.95" customHeight="1" x14ac:dyDescent="0.25">
      <c r="C813" s="2"/>
      <c r="E813" s="2"/>
    </row>
    <row r="814" spans="3:5" ht="12.95" customHeight="1" x14ac:dyDescent="0.25">
      <c r="C814" s="2"/>
      <c r="E814" s="2"/>
    </row>
    <row r="815" spans="3:5" ht="12.95" customHeight="1" x14ac:dyDescent="0.25">
      <c r="C815" s="2"/>
      <c r="E815" s="2"/>
    </row>
    <row r="816" spans="3:5" ht="12.95" customHeight="1" x14ac:dyDescent="0.25">
      <c r="C816" s="2"/>
      <c r="E816" s="2"/>
    </row>
    <row r="817" spans="3:5" ht="12.95" customHeight="1" x14ac:dyDescent="0.25">
      <c r="C817" s="2"/>
      <c r="E817" s="2"/>
    </row>
    <row r="818" spans="3:5" ht="12.95" customHeight="1" x14ac:dyDescent="0.25">
      <c r="C818" s="2"/>
      <c r="E818" s="2"/>
    </row>
    <row r="819" spans="3:5" ht="12.95" customHeight="1" x14ac:dyDescent="0.25">
      <c r="C819" s="2"/>
      <c r="E819" s="2"/>
    </row>
    <row r="820" spans="3:5" ht="12.95" customHeight="1" x14ac:dyDescent="0.25">
      <c r="C820" s="2"/>
      <c r="E820" s="2"/>
    </row>
    <row r="821" spans="3:5" ht="12.95" customHeight="1" x14ac:dyDescent="0.25">
      <c r="C821" s="2"/>
      <c r="E821" s="2"/>
    </row>
    <row r="822" spans="3:5" ht="12.95" customHeight="1" x14ac:dyDescent="0.25">
      <c r="C822" s="2"/>
      <c r="E822" s="2"/>
    </row>
    <row r="823" spans="3:5" ht="12.95" customHeight="1" x14ac:dyDescent="0.25">
      <c r="C823" s="2"/>
      <c r="E823" s="2"/>
    </row>
    <row r="824" spans="3:5" ht="12.95" customHeight="1" x14ac:dyDescent="0.25">
      <c r="C824" s="2"/>
      <c r="E824" s="2"/>
    </row>
    <row r="825" spans="3:5" ht="12.95" customHeight="1" x14ac:dyDescent="0.25">
      <c r="C825" s="2"/>
      <c r="E825" s="2"/>
    </row>
    <row r="826" spans="3:5" ht="12.95" customHeight="1" x14ac:dyDescent="0.25">
      <c r="C826" s="2"/>
      <c r="E826" s="2"/>
    </row>
    <row r="827" spans="3:5" ht="12.95" customHeight="1" x14ac:dyDescent="0.25">
      <c r="C827" s="2"/>
      <c r="E827" s="2"/>
    </row>
    <row r="828" spans="3:5" ht="12.95" customHeight="1" x14ac:dyDescent="0.25">
      <c r="C828" s="2"/>
      <c r="E828" s="2"/>
    </row>
    <row r="829" spans="3:5" ht="12.95" customHeight="1" x14ac:dyDescent="0.25">
      <c r="C829" s="2"/>
      <c r="E829" s="2"/>
    </row>
    <row r="830" spans="3:5" ht="12.95" customHeight="1" x14ac:dyDescent="0.25">
      <c r="C830" s="2"/>
      <c r="E830" s="2"/>
    </row>
    <row r="831" spans="3:5" ht="12.95" customHeight="1" x14ac:dyDescent="0.25">
      <c r="C831" s="2"/>
      <c r="E831" s="2"/>
    </row>
    <row r="832" spans="3:5" ht="12.95" customHeight="1" x14ac:dyDescent="0.25">
      <c r="C832" s="2"/>
      <c r="E832" s="2"/>
    </row>
    <row r="833" spans="3:5" ht="12.95" customHeight="1" x14ac:dyDescent="0.25">
      <c r="C833" s="2"/>
      <c r="E833" s="2"/>
    </row>
    <row r="834" spans="3:5" ht="12.95" customHeight="1" x14ac:dyDescent="0.25">
      <c r="C834" s="2"/>
      <c r="E834" s="2"/>
    </row>
    <row r="835" spans="3:5" ht="12.95" customHeight="1" x14ac:dyDescent="0.25">
      <c r="C835" s="2"/>
      <c r="E835" s="2"/>
    </row>
    <row r="836" spans="3:5" ht="12.95" customHeight="1" x14ac:dyDescent="0.25">
      <c r="C836" s="2"/>
      <c r="E836" s="2"/>
    </row>
    <row r="837" spans="3:5" ht="12.95" customHeight="1" x14ac:dyDescent="0.25">
      <c r="C837" s="2"/>
      <c r="E837" s="2"/>
    </row>
    <row r="838" spans="3:5" ht="12.95" customHeight="1" x14ac:dyDescent="0.25">
      <c r="C838" s="2"/>
      <c r="E838" s="2"/>
    </row>
    <row r="839" spans="3:5" ht="12.95" customHeight="1" x14ac:dyDescent="0.25">
      <c r="C839" s="2"/>
      <c r="E839" s="2"/>
    </row>
    <row r="840" spans="3:5" ht="12.95" customHeight="1" x14ac:dyDescent="0.25">
      <c r="C840" s="2"/>
      <c r="E840" s="2"/>
    </row>
    <row r="841" spans="3:5" ht="12.95" customHeight="1" x14ac:dyDescent="0.25">
      <c r="C841" s="2"/>
      <c r="E841" s="2"/>
    </row>
    <row r="842" spans="3:5" ht="12.95" customHeight="1" x14ac:dyDescent="0.25">
      <c r="C842" s="2"/>
      <c r="E842" s="2"/>
    </row>
    <row r="843" spans="3:5" ht="12.95" customHeight="1" x14ac:dyDescent="0.25">
      <c r="C843" s="2"/>
      <c r="E843" s="2"/>
    </row>
    <row r="844" spans="3:5" ht="12.95" customHeight="1" x14ac:dyDescent="0.25">
      <c r="C844" s="2"/>
      <c r="E844" s="2"/>
    </row>
    <row r="845" spans="3:5" ht="12.95" customHeight="1" x14ac:dyDescent="0.25">
      <c r="C845" s="2"/>
      <c r="E845" s="2"/>
    </row>
    <row r="846" spans="3:5" ht="12.95" customHeight="1" x14ac:dyDescent="0.25">
      <c r="C846" s="2"/>
      <c r="E846" s="2"/>
    </row>
    <row r="847" spans="3:5" ht="12.95" customHeight="1" x14ac:dyDescent="0.25">
      <c r="C847" s="2"/>
      <c r="E847" s="2"/>
    </row>
    <row r="850" spans="3:5" ht="12.95" customHeight="1" x14ac:dyDescent="0.25">
      <c r="C850" s="82"/>
      <c r="E850" s="82"/>
    </row>
    <row r="851" spans="3:5" ht="12.95" customHeight="1" x14ac:dyDescent="0.25">
      <c r="C851" s="82"/>
      <c r="E851" s="82"/>
    </row>
    <row r="852" spans="3:5" ht="12.95" customHeight="1" x14ac:dyDescent="0.25">
      <c r="C852" s="82"/>
      <c r="E852" s="82"/>
    </row>
    <row r="853" spans="3:5" ht="12.95" customHeight="1" x14ac:dyDescent="0.25">
      <c r="C853" s="82"/>
      <c r="E853" s="82"/>
    </row>
    <row r="854" spans="3:5" ht="12.95" customHeight="1" x14ac:dyDescent="0.25">
      <c r="C854" s="82"/>
      <c r="E854" s="82"/>
    </row>
    <row r="855" spans="3:5" ht="12.95" customHeight="1" x14ac:dyDescent="0.25">
      <c r="C855" s="82"/>
      <c r="E855" s="82"/>
    </row>
    <row r="856" spans="3:5" ht="12.95" customHeight="1" x14ac:dyDescent="0.25">
      <c r="C856" s="82"/>
      <c r="E856" s="82"/>
    </row>
    <row r="857" spans="3:5" ht="12.95" customHeight="1" x14ac:dyDescent="0.25">
      <c r="C857" s="82"/>
      <c r="E857" s="82"/>
    </row>
    <row r="858" spans="3:5" ht="12.95" customHeight="1" x14ac:dyDescent="0.25">
      <c r="C858" s="82"/>
      <c r="E858" s="82"/>
    </row>
    <row r="859" spans="3:5" ht="12.95" customHeight="1" x14ac:dyDescent="0.25">
      <c r="C859" s="82"/>
      <c r="E859" s="82"/>
    </row>
    <row r="860" spans="3:5" ht="12.95" customHeight="1" x14ac:dyDescent="0.25">
      <c r="C860" s="82"/>
      <c r="E860" s="82"/>
    </row>
    <row r="861" spans="3:5" ht="12.95" customHeight="1" x14ac:dyDescent="0.25">
      <c r="C861" s="82"/>
      <c r="E861" s="82"/>
    </row>
    <row r="862" spans="3:5" ht="12.95" customHeight="1" x14ac:dyDescent="0.25">
      <c r="C862" s="82"/>
      <c r="E862" s="82"/>
    </row>
    <row r="863" spans="3:5" ht="12.95" customHeight="1" x14ac:dyDescent="0.25">
      <c r="C863" s="82"/>
      <c r="E863" s="82"/>
    </row>
    <row r="864" spans="3:5" ht="12.95" customHeight="1" x14ac:dyDescent="0.25">
      <c r="C864" s="82"/>
      <c r="E864" s="82"/>
    </row>
    <row r="865" spans="3:5" ht="12.95" customHeight="1" x14ac:dyDescent="0.25">
      <c r="C865" s="82"/>
      <c r="E865" s="82"/>
    </row>
    <row r="866" spans="3:5" ht="12.95" customHeight="1" x14ac:dyDescent="0.25">
      <c r="C866" s="82"/>
      <c r="E866" s="82"/>
    </row>
    <row r="867" spans="3:5" ht="12.95" customHeight="1" x14ac:dyDescent="0.25">
      <c r="C867" s="82"/>
      <c r="E867" s="82"/>
    </row>
    <row r="868" spans="3:5" ht="12.95" customHeight="1" x14ac:dyDescent="0.25">
      <c r="C868" s="82"/>
      <c r="E868" s="82"/>
    </row>
    <row r="869" spans="3:5" ht="12.95" customHeight="1" x14ac:dyDescent="0.25">
      <c r="C869" s="82"/>
      <c r="E869" s="82"/>
    </row>
    <row r="870" spans="3:5" ht="12.95" customHeight="1" x14ac:dyDescent="0.25">
      <c r="C870" s="82"/>
      <c r="E870" s="82"/>
    </row>
    <row r="871" spans="3:5" ht="12.95" customHeight="1" x14ac:dyDescent="0.25">
      <c r="C871" s="82"/>
      <c r="E871" s="82"/>
    </row>
    <row r="872" spans="3:5" ht="12.95" customHeight="1" x14ac:dyDescent="0.25">
      <c r="C872" s="82"/>
      <c r="E872" s="82"/>
    </row>
    <row r="873" spans="3:5" ht="12.95" customHeight="1" x14ac:dyDescent="0.25">
      <c r="C873" s="82"/>
      <c r="E873" s="82"/>
    </row>
    <row r="874" spans="3:5" ht="12.95" customHeight="1" x14ac:dyDescent="0.25">
      <c r="C874" s="82"/>
      <c r="E874" s="82"/>
    </row>
    <row r="875" spans="3:5" ht="12.95" customHeight="1" x14ac:dyDescent="0.25">
      <c r="C875" s="82"/>
      <c r="E875" s="82"/>
    </row>
    <row r="876" spans="3:5" ht="12.95" customHeight="1" x14ac:dyDescent="0.25">
      <c r="C876" s="82"/>
      <c r="E876" s="82"/>
    </row>
    <row r="877" spans="3:5" ht="12.95" customHeight="1" x14ac:dyDescent="0.25">
      <c r="C877" s="82"/>
      <c r="E877" s="82"/>
    </row>
    <row r="878" spans="3:5" ht="12.95" customHeight="1" x14ac:dyDescent="0.25">
      <c r="C878" s="82"/>
      <c r="E878" s="82"/>
    </row>
    <row r="879" spans="3:5" ht="12.95" customHeight="1" x14ac:dyDescent="0.25">
      <c r="C879" s="82"/>
      <c r="E879" s="82"/>
    </row>
    <row r="880" spans="3:5" ht="12.95" customHeight="1" x14ac:dyDescent="0.25">
      <c r="C880" s="82"/>
      <c r="E880" s="82"/>
    </row>
    <row r="881" spans="3:5" ht="12.95" customHeight="1" x14ac:dyDescent="0.25">
      <c r="C881" s="82"/>
      <c r="E881" s="82"/>
    </row>
    <row r="882" spans="3:5" ht="12.95" customHeight="1" x14ac:dyDescent="0.25">
      <c r="C882" s="82"/>
      <c r="E882" s="82"/>
    </row>
    <row r="883" spans="3:5" ht="12.95" customHeight="1" x14ac:dyDescent="0.25">
      <c r="C883" s="82"/>
      <c r="E883" s="82"/>
    </row>
    <row r="884" spans="3:5" ht="12.95" customHeight="1" x14ac:dyDescent="0.25">
      <c r="C884" s="82"/>
      <c r="E884" s="82"/>
    </row>
    <row r="885" spans="3:5" ht="12.95" customHeight="1" x14ac:dyDescent="0.25">
      <c r="C885" s="82"/>
      <c r="E885" s="82"/>
    </row>
    <row r="886" spans="3:5" ht="12.95" customHeight="1" x14ac:dyDescent="0.25">
      <c r="C886" s="82"/>
      <c r="E886" s="82"/>
    </row>
    <row r="887" spans="3:5" ht="12.95" customHeight="1" x14ac:dyDescent="0.25">
      <c r="C887" s="82"/>
      <c r="E887" s="82"/>
    </row>
    <row r="888" spans="3:5" ht="12.95" customHeight="1" x14ac:dyDescent="0.25">
      <c r="C888" s="82"/>
      <c r="E888" s="82"/>
    </row>
    <row r="889" spans="3:5" ht="12.95" customHeight="1" x14ac:dyDescent="0.25">
      <c r="C889" s="82"/>
      <c r="E889" s="82"/>
    </row>
    <row r="890" spans="3:5" ht="12.95" customHeight="1" x14ac:dyDescent="0.25">
      <c r="C890" s="82"/>
      <c r="E890" s="82"/>
    </row>
    <row r="891" spans="3:5" ht="12.95" customHeight="1" x14ac:dyDescent="0.25">
      <c r="C891" s="82"/>
      <c r="E891" s="82"/>
    </row>
    <row r="892" spans="3:5" ht="12.95" customHeight="1" x14ac:dyDescent="0.25">
      <c r="C892" s="82"/>
      <c r="E892" s="82"/>
    </row>
    <row r="893" spans="3:5" ht="12.95" customHeight="1" x14ac:dyDescent="0.25">
      <c r="C893" s="82"/>
      <c r="E893" s="82"/>
    </row>
    <row r="894" spans="3:5" ht="12.95" customHeight="1" x14ac:dyDescent="0.25">
      <c r="C894" s="82"/>
      <c r="E894" s="82"/>
    </row>
    <row r="895" spans="3:5" ht="12.95" customHeight="1" x14ac:dyDescent="0.25">
      <c r="C895" s="82"/>
      <c r="E895" s="82"/>
    </row>
    <row r="896" spans="3:5" ht="12.95" customHeight="1" x14ac:dyDescent="0.25">
      <c r="C896" s="82"/>
      <c r="E896" s="82"/>
    </row>
    <row r="897" spans="3:5" ht="12.95" customHeight="1" x14ac:dyDescent="0.25">
      <c r="C897" s="82"/>
      <c r="E897" s="82"/>
    </row>
    <row r="898" spans="3:5" ht="12.95" customHeight="1" x14ac:dyDescent="0.25">
      <c r="C898" s="82"/>
      <c r="E898" s="82"/>
    </row>
    <row r="899" spans="3:5" ht="12.95" customHeight="1" x14ac:dyDescent="0.25">
      <c r="C899" s="82"/>
      <c r="E899" s="82"/>
    </row>
    <row r="900" spans="3:5" ht="12.95" customHeight="1" x14ac:dyDescent="0.25">
      <c r="C900" s="82"/>
      <c r="E900" s="82"/>
    </row>
    <row r="901" spans="3:5" ht="12.95" customHeight="1" x14ac:dyDescent="0.25">
      <c r="C901" s="82"/>
      <c r="E901" s="82"/>
    </row>
    <row r="902" spans="3:5" ht="12.95" customHeight="1" x14ac:dyDescent="0.25">
      <c r="C902" s="82"/>
      <c r="E902" s="82"/>
    </row>
    <row r="903" spans="3:5" ht="12.95" customHeight="1" x14ac:dyDescent="0.25">
      <c r="C903" s="82"/>
      <c r="E903" s="82"/>
    </row>
    <row r="904" spans="3:5" ht="12.95" customHeight="1" x14ac:dyDescent="0.25">
      <c r="C904" s="82"/>
      <c r="E904" s="82"/>
    </row>
    <row r="905" spans="3:5" ht="12.95" customHeight="1" x14ac:dyDescent="0.25">
      <c r="C905" s="82"/>
      <c r="E905" s="82"/>
    </row>
    <row r="906" spans="3:5" ht="12.95" customHeight="1" x14ac:dyDescent="0.25">
      <c r="C906" s="82"/>
      <c r="E906" s="82"/>
    </row>
    <row r="907" spans="3:5" ht="12.95" customHeight="1" x14ac:dyDescent="0.25">
      <c r="C907" s="82"/>
      <c r="E907" s="82"/>
    </row>
    <row r="908" spans="3:5" ht="12.95" customHeight="1" x14ac:dyDescent="0.25">
      <c r="C908" s="82"/>
      <c r="E908" s="82"/>
    </row>
    <row r="909" spans="3:5" ht="12.95" customHeight="1" x14ac:dyDescent="0.25">
      <c r="C909" s="82"/>
      <c r="E909" s="82"/>
    </row>
    <row r="910" spans="3:5" ht="12.95" customHeight="1" x14ac:dyDescent="0.25">
      <c r="C910" s="82"/>
      <c r="E910" s="82"/>
    </row>
    <row r="911" spans="3:5" ht="12.95" customHeight="1" x14ac:dyDescent="0.25">
      <c r="C911" s="82"/>
      <c r="E911" s="82"/>
    </row>
    <row r="912" spans="3:5" ht="12.95" customHeight="1" x14ac:dyDescent="0.25">
      <c r="C912" s="82"/>
      <c r="E912" s="82"/>
    </row>
    <row r="913" spans="3:5" ht="12.95" customHeight="1" x14ac:dyDescent="0.25">
      <c r="C913" s="82"/>
      <c r="E913" s="82"/>
    </row>
    <row r="914" spans="3:5" ht="12.95" customHeight="1" x14ac:dyDescent="0.25">
      <c r="C914" s="82"/>
      <c r="E914" s="82"/>
    </row>
    <row r="915" spans="3:5" ht="12.95" customHeight="1" x14ac:dyDescent="0.25">
      <c r="C915" s="82"/>
      <c r="E915" s="82"/>
    </row>
    <row r="916" spans="3:5" ht="12.95" customHeight="1" x14ac:dyDescent="0.25">
      <c r="C916" s="82"/>
      <c r="E916" s="82"/>
    </row>
    <row r="917" spans="3:5" ht="12.95" customHeight="1" x14ac:dyDescent="0.25">
      <c r="C917" s="82"/>
      <c r="E917" s="82"/>
    </row>
    <row r="918" spans="3:5" ht="12.95" customHeight="1" x14ac:dyDescent="0.25">
      <c r="C918" s="82"/>
      <c r="E918" s="82"/>
    </row>
    <row r="919" spans="3:5" ht="12.95" customHeight="1" x14ac:dyDescent="0.25">
      <c r="C919" s="82"/>
      <c r="E919" s="82"/>
    </row>
    <row r="920" spans="3:5" ht="12.95" customHeight="1" x14ac:dyDescent="0.25">
      <c r="C920" s="82"/>
      <c r="E920" s="82"/>
    </row>
    <row r="921" spans="3:5" ht="12.95" customHeight="1" x14ac:dyDescent="0.25">
      <c r="C921" s="82"/>
      <c r="E921" s="82"/>
    </row>
    <row r="922" spans="3:5" ht="12.95" customHeight="1" x14ac:dyDescent="0.25">
      <c r="C922" s="82"/>
      <c r="E922" s="82"/>
    </row>
    <row r="923" spans="3:5" ht="12.95" customHeight="1" x14ac:dyDescent="0.25">
      <c r="C923" s="82"/>
      <c r="E923" s="82"/>
    </row>
    <row r="924" spans="3:5" ht="12.95" customHeight="1" x14ac:dyDescent="0.25">
      <c r="C924" s="82"/>
      <c r="E924" s="82"/>
    </row>
    <row r="925" spans="3:5" ht="12.95" customHeight="1" x14ac:dyDescent="0.25">
      <c r="C925" s="82"/>
      <c r="E925" s="82"/>
    </row>
    <row r="926" spans="3:5" ht="12.95" customHeight="1" x14ac:dyDescent="0.25">
      <c r="C926" s="82"/>
      <c r="E926" s="82"/>
    </row>
    <row r="927" spans="3:5" ht="12.95" customHeight="1" x14ac:dyDescent="0.25">
      <c r="C927" s="82"/>
      <c r="E927" s="82"/>
    </row>
    <row r="928" spans="3:5" ht="12.95" customHeight="1" x14ac:dyDescent="0.25">
      <c r="C928" s="82"/>
      <c r="E928" s="82"/>
    </row>
    <row r="929" spans="3:5" ht="12.95" customHeight="1" x14ac:dyDescent="0.25">
      <c r="C929" s="82"/>
      <c r="E929" s="82"/>
    </row>
    <row r="930" spans="3:5" ht="12.95" customHeight="1" x14ac:dyDescent="0.25">
      <c r="C930" s="82"/>
      <c r="E930" s="82"/>
    </row>
    <row r="931" spans="3:5" ht="12.95" customHeight="1" x14ac:dyDescent="0.25">
      <c r="C931" s="82"/>
      <c r="E931" s="82"/>
    </row>
    <row r="932" spans="3:5" ht="12.95" customHeight="1" x14ac:dyDescent="0.25">
      <c r="C932" s="82"/>
      <c r="E932" s="82"/>
    </row>
    <row r="933" spans="3:5" ht="12.95" customHeight="1" x14ac:dyDescent="0.25">
      <c r="C933" s="82"/>
      <c r="E933" s="82"/>
    </row>
    <row r="934" spans="3:5" ht="12.95" customHeight="1" x14ac:dyDescent="0.25">
      <c r="C934" s="82"/>
      <c r="E934" s="82"/>
    </row>
    <row r="935" spans="3:5" ht="12.95" customHeight="1" x14ac:dyDescent="0.25">
      <c r="C935" s="82"/>
      <c r="E935" s="82"/>
    </row>
    <row r="936" spans="3:5" ht="12.95" customHeight="1" x14ac:dyDescent="0.25">
      <c r="C936" s="82"/>
      <c r="E936" s="82"/>
    </row>
    <row r="937" spans="3:5" ht="12.95" customHeight="1" x14ac:dyDescent="0.25">
      <c r="C937" s="82"/>
      <c r="E937" s="82"/>
    </row>
    <row r="938" spans="3:5" ht="12.95" customHeight="1" x14ac:dyDescent="0.25">
      <c r="C938" s="82"/>
      <c r="E938" s="82"/>
    </row>
    <row r="939" spans="3:5" ht="12.95" customHeight="1" x14ac:dyDescent="0.25">
      <c r="C939" s="82"/>
      <c r="E939" s="82"/>
    </row>
    <row r="940" spans="3:5" ht="12.95" customHeight="1" x14ac:dyDescent="0.25">
      <c r="C940" s="82"/>
      <c r="E940" s="82"/>
    </row>
    <row r="941" spans="3:5" ht="12.95" customHeight="1" x14ac:dyDescent="0.25">
      <c r="C941" s="82"/>
      <c r="E941" s="82"/>
    </row>
    <row r="942" spans="3:5" ht="12.95" customHeight="1" x14ac:dyDescent="0.25">
      <c r="C942" s="82"/>
      <c r="E942" s="82"/>
    </row>
    <row r="943" spans="3:5" ht="12.95" customHeight="1" x14ac:dyDescent="0.25">
      <c r="C943" s="82"/>
      <c r="E943" s="82"/>
    </row>
    <row r="944" spans="3:5" ht="12.95" customHeight="1" x14ac:dyDescent="0.25">
      <c r="C944" s="82"/>
      <c r="E944" s="82"/>
    </row>
    <row r="945" spans="3:5" ht="12.95" customHeight="1" x14ac:dyDescent="0.25">
      <c r="C945" s="82"/>
      <c r="E945" s="82"/>
    </row>
    <row r="946" spans="3:5" ht="12.95" customHeight="1" x14ac:dyDescent="0.25">
      <c r="C946" s="82"/>
      <c r="E946" s="82"/>
    </row>
    <row r="947" spans="3:5" ht="12.95" customHeight="1" x14ac:dyDescent="0.25">
      <c r="C947" s="82"/>
      <c r="E947" s="82"/>
    </row>
    <row r="948" spans="3:5" ht="12.95" customHeight="1" x14ac:dyDescent="0.25">
      <c r="C948" s="82"/>
      <c r="E948" s="82"/>
    </row>
    <row r="949" spans="3:5" ht="12.95" customHeight="1" x14ac:dyDescent="0.25">
      <c r="C949" s="82"/>
      <c r="E949" s="82"/>
    </row>
    <row r="950" spans="3:5" ht="12.95" customHeight="1" x14ac:dyDescent="0.25">
      <c r="C950" s="82"/>
      <c r="E950" s="82"/>
    </row>
    <row r="951" spans="3:5" ht="12.95" customHeight="1" x14ac:dyDescent="0.25">
      <c r="C951" s="82"/>
      <c r="E951" s="82"/>
    </row>
    <row r="952" spans="3:5" ht="12.95" customHeight="1" x14ac:dyDescent="0.25">
      <c r="C952" s="82"/>
      <c r="E952" s="82"/>
    </row>
    <row r="953" spans="3:5" ht="12.95" customHeight="1" x14ac:dyDescent="0.25">
      <c r="C953" s="82"/>
      <c r="E953" s="82"/>
    </row>
    <row r="954" spans="3:5" ht="12.95" customHeight="1" x14ac:dyDescent="0.25">
      <c r="C954" s="82"/>
      <c r="E954" s="82"/>
    </row>
    <row r="955" spans="3:5" ht="12.95" customHeight="1" x14ac:dyDescent="0.25">
      <c r="C955" s="82"/>
      <c r="E955" s="82"/>
    </row>
    <row r="956" spans="3:5" ht="12.95" customHeight="1" x14ac:dyDescent="0.25">
      <c r="C956" s="82"/>
      <c r="E956" s="82"/>
    </row>
    <row r="957" spans="3:5" ht="12.95" customHeight="1" x14ac:dyDescent="0.25">
      <c r="C957" s="82"/>
      <c r="E957" s="82"/>
    </row>
    <row r="958" spans="3:5" ht="12.95" customHeight="1" x14ac:dyDescent="0.25">
      <c r="C958" s="82"/>
      <c r="E958" s="82"/>
    </row>
    <row r="959" spans="3:5" ht="12.95" customHeight="1" x14ac:dyDescent="0.25">
      <c r="C959" s="82"/>
      <c r="E959" s="82"/>
    </row>
    <row r="960" spans="3:5" ht="12.95" customHeight="1" x14ac:dyDescent="0.25">
      <c r="C960" s="82"/>
      <c r="E960" s="82"/>
    </row>
    <row r="961" spans="3:5" ht="12.95" customHeight="1" x14ac:dyDescent="0.25">
      <c r="C961" s="82"/>
      <c r="E961" s="82"/>
    </row>
    <row r="962" spans="3:5" ht="12.95" customHeight="1" x14ac:dyDescent="0.25">
      <c r="C962" s="82"/>
      <c r="E962" s="82"/>
    </row>
    <row r="963" spans="3:5" ht="12.95" customHeight="1" x14ac:dyDescent="0.25">
      <c r="C963" s="82"/>
      <c r="E963" s="82"/>
    </row>
    <row r="964" spans="3:5" ht="12.95" customHeight="1" x14ac:dyDescent="0.25">
      <c r="C964" s="82"/>
      <c r="E964" s="82"/>
    </row>
    <row r="965" spans="3:5" ht="12.95" customHeight="1" x14ac:dyDescent="0.25">
      <c r="C965" s="82"/>
      <c r="E965" s="82"/>
    </row>
    <row r="966" spans="3:5" ht="12.95" customHeight="1" x14ac:dyDescent="0.25">
      <c r="C966" s="82"/>
      <c r="E966" s="82"/>
    </row>
    <row r="967" spans="3:5" ht="12.95" customHeight="1" x14ac:dyDescent="0.25">
      <c r="C967" s="82"/>
      <c r="E967" s="82"/>
    </row>
    <row r="968" spans="3:5" ht="12.95" customHeight="1" x14ac:dyDescent="0.25">
      <c r="C968" s="82"/>
      <c r="E968" s="82"/>
    </row>
    <row r="969" spans="3:5" ht="12.95" customHeight="1" x14ac:dyDescent="0.25">
      <c r="C969" s="82"/>
      <c r="E969" s="82"/>
    </row>
    <row r="970" spans="3:5" ht="12.95" customHeight="1" x14ac:dyDescent="0.25">
      <c r="C970" s="82"/>
      <c r="E970" s="82"/>
    </row>
    <row r="971" spans="3:5" ht="12.95" customHeight="1" x14ac:dyDescent="0.25">
      <c r="C971" s="82"/>
      <c r="E971" s="82"/>
    </row>
    <row r="972" spans="3:5" ht="12.95" customHeight="1" x14ac:dyDescent="0.25">
      <c r="C972" s="82"/>
      <c r="E972" s="82"/>
    </row>
    <row r="973" spans="3:5" ht="12.95" customHeight="1" x14ac:dyDescent="0.25">
      <c r="C973" s="82"/>
      <c r="E973" s="82"/>
    </row>
    <row r="974" spans="3:5" ht="12.95" customHeight="1" x14ac:dyDescent="0.25">
      <c r="C974" s="82"/>
      <c r="E974" s="82"/>
    </row>
    <row r="975" spans="3:5" ht="12.95" customHeight="1" x14ac:dyDescent="0.25">
      <c r="C975" s="82"/>
      <c r="E975" s="82"/>
    </row>
    <row r="976" spans="3:5" ht="12.95" customHeight="1" x14ac:dyDescent="0.25">
      <c r="C976" s="82"/>
      <c r="E976" s="82"/>
    </row>
    <row r="977" spans="3:5" ht="12.95" customHeight="1" x14ac:dyDescent="0.25">
      <c r="C977" s="82"/>
      <c r="E977" s="82"/>
    </row>
    <row r="978" spans="3:5" ht="12.95" customHeight="1" x14ac:dyDescent="0.25">
      <c r="C978" s="82"/>
      <c r="E978" s="82"/>
    </row>
    <row r="979" spans="3:5" ht="12.95" customHeight="1" x14ac:dyDescent="0.25">
      <c r="C979" s="82"/>
      <c r="E979" s="82"/>
    </row>
    <row r="980" spans="3:5" ht="12.95" customHeight="1" x14ac:dyDescent="0.25">
      <c r="C980" s="82"/>
      <c r="E980" s="82"/>
    </row>
    <row r="981" spans="3:5" ht="12.95" customHeight="1" x14ac:dyDescent="0.25">
      <c r="C981" s="82"/>
      <c r="E981" s="82"/>
    </row>
    <row r="982" spans="3:5" ht="12.95" customHeight="1" x14ac:dyDescent="0.25">
      <c r="C982" s="82"/>
      <c r="E982" s="82"/>
    </row>
    <row r="983" spans="3:5" ht="12.95" customHeight="1" x14ac:dyDescent="0.25">
      <c r="C983" s="82"/>
      <c r="E983" s="82"/>
    </row>
    <row r="984" spans="3:5" ht="12.95" customHeight="1" x14ac:dyDescent="0.25">
      <c r="C984" s="82"/>
      <c r="E984" s="82"/>
    </row>
    <row r="985" spans="3:5" ht="12.95" customHeight="1" x14ac:dyDescent="0.25">
      <c r="C985" s="82"/>
      <c r="E985" s="82"/>
    </row>
    <row r="986" spans="3:5" ht="12.95" customHeight="1" x14ac:dyDescent="0.25">
      <c r="C986" s="82"/>
      <c r="E986" s="82"/>
    </row>
    <row r="987" spans="3:5" ht="12.95" customHeight="1" x14ac:dyDescent="0.25">
      <c r="C987" s="82"/>
      <c r="E987" s="82"/>
    </row>
    <row r="988" spans="3:5" ht="12.95" customHeight="1" x14ac:dyDescent="0.25">
      <c r="C988" s="82"/>
      <c r="E988" s="82"/>
    </row>
    <row r="989" spans="3:5" ht="12.95" customHeight="1" x14ac:dyDescent="0.25">
      <c r="C989" s="82"/>
      <c r="E989" s="82"/>
    </row>
    <row r="990" spans="3:5" ht="12.95" customHeight="1" x14ac:dyDescent="0.25">
      <c r="C990" s="82"/>
      <c r="E990" s="82"/>
    </row>
    <row r="991" spans="3:5" ht="12.95" customHeight="1" x14ac:dyDescent="0.25">
      <c r="C991" s="82"/>
      <c r="E991" s="82"/>
    </row>
    <row r="992" spans="3:5" ht="12.95" customHeight="1" x14ac:dyDescent="0.25">
      <c r="C992" s="82"/>
      <c r="E992" s="82"/>
    </row>
    <row r="993" spans="3:5" ht="12.95" customHeight="1" x14ac:dyDescent="0.25">
      <c r="C993" s="82"/>
      <c r="E993" s="82"/>
    </row>
    <row r="994" spans="3:5" ht="12.95" customHeight="1" x14ac:dyDescent="0.25">
      <c r="C994" s="82"/>
      <c r="E994" s="82"/>
    </row>
    <row r="995" spans="3:5" ht="12.95" customHeight="1" x14ac:dyDescent="0.25">
      <c r="C995" s="82"/>
      <c r="E995" s="82"/>
    </row>
    <row r="996" spans="3:5" ht="12.95" customHeight="1" x14ac:dyDescent="0.25">
      <c r="C996" s="82"/>
      <c r="E996" s="82"/>
    </row>
    <row r="997" spans="3:5" ht="12.95" customHeight="1" x14ac:dyDescent="0.25">
      <c r="C997" s="82"/>
      <c r="E997" s="82"/>
    </row>
    <row r="998" spans="3:5" ht="12.95" customHeight="1" x14ac:dyDescent="0.25">
      <c r="C998" s="82"/>
      <c r="E998" s="82"/>
    </row>
    <row r="999" spans="3:5" ht="12.95" customHeight="1" x14ac:dyDescent="0.25">
      <c r="C999" s="82"/>
      <c r="E999" s="82"/>
    </row>
    <row r="1000" spans="3:5" ht="12.95" customHeight="1" x14ac:dyDescent="0.25">
      <c r="C1000" s="82"/>
      <c r="E1000" s="82"/>
    </row>
    <row r="1001" spans="3:5" ht="12.95" customHeight="1" x14ac:dyDescent="0.25">
      <c r="C1001" s="82"/>
      <c r="E1001" s="82"/>
    </row>
    <row r="1002" spans="3:5" ht="12.95" customHeight="1" x14ac:dyDescent="0.25">
      <c r="C1002" s="82"/>
      <c r="E1002" s="82"/>
    </row>
    <row r="1003" spans="3:5" ht="12.95" customHeight="1" x14ac:dyDescent="0.25">
      <c r="C1003" s="82"/>
      <c r="E1003" s="82"/>
    </row>
    <row r="1004" spans="3:5" ht="12.95" customHeight="1" x14ac:dyDescent="0.25">
      <c r="C1004" s="82"/>
      <c r="E1004" s="82"/>
    </row>
    <row r="1005" spans="3:5" ht="12.95" customHeight="1" x14ac:dyDescent="0.25">
      <c r="C1005" s="82"/>
      <c r="E1005" s="82"/>
    </row>
    <row r="1006" spans="3:5" ht="12.95" customHeight="1" x14ac:dyDescent="0.25">
      <c r="C1006" s="82"/>
      <c r="E1006" s="82"/>
    </row>
    <row r="1007" spans="3:5" ht="12.95" customHeight="1" x14ac:dyDescent="0.25">
      <c r="C1007" s="82"/>
      <c r="E1007" s="82"/>
    </row>
    <row r="1008" spans="3:5" ht="12.95" customHeight="1" x14ac:dyDescent="0.25">
      <c r="C1008" s="82"/>
      <c r="E1008" s="82"/>
    </row>
    <row r="1009" spans="3:5" ht="12.95" customHeight="1" x14ac:dyDescent="0.25">
      <c r="C1009" s="82"/>
      <c r="E1009" s="82"/>
    </row>
    <row r="1010" spans="3:5" ht="12.95" customHeight="1" x14ac:dyDescent="0.25">
      <c r="C1010" s="82"/>
      <c r="E1010" s="82"/>
    </row>
    <row r="1011" spans="3:5" ht="12.95" customHeight="1" x14ac:dyDescent="0.25">
      <c r="C1011" s="82"/>
      <c r="E1011" s="82"/>
    </row>
    <row r="1012" spans="3:5" ht="12.95" customHeight="1" x14ac:dyDescent="0.25">
      <c r="C1012" s="82"/>
      <c r="E1012" s="82"/>
    </row>
    <row r="1013" spans="3:5" ht="12.95" customHeight="1" x14ac:dyDescent="0.25">
      <c r="C1013" s="82"/>
      <c r="E1013" s="82"/>
    </row>
    <row r="1014" spans="3:5" ht="12.95" customHeight="1" x14ac:dyDescent="0.25">
      <c r="C1014" s="82"/>
      <c r="E1014" s="82"/>
    </row>
    <row r="1015" spans="3:5" ht="12.95" customHeight="1" x14ac:dyDescent="0.25">
      <c r="C1015" s="82"/>
      <c r="E1015" s="82"/>
    </row>
    <row r="1016" spans="3:5" ht="12.95" customHeight="1" x14ac:dyDescent="0.25">
      <c r="C1016" s="82"/>
      <c r="E1016" s="82"/>
    </row>
    <row r="1017" spans="3:5" ht="12.95" customHeight="1" x14ac:dyDescent="0.25">
      <c r="C1017" s="82"/>
      <c r="E1017" s="82"/>
    </row>
    <row r="1018" spans="3:5" ht="12.95" customHeight="1" x14ac:dyDescent="0.25">
      <c r="C1018" s="82"/>
      <c r="E1018" s="82"/>
    </row>
    <row r="1019" spans="3:5" ht="12.95" customHeight="1" x14ac:dyDescent="0.25">
      <c r="C1019" s="82"/>
      <c r="E1019" s="82"/>
    </row>
    <row r="1020" spans="3:5" ht="12.95" customHeight="1" x14ac:dyDescent="0.25">
      <c r="C1020" s="82"/>
      <c r="E1020" s="82"/>
    </row>
    <row r="1021" spans="3:5" ht="12.95" customHeight="1" x14ac:dyDescent="0.25">
      <c r="C1021" s="82"/>
      <c r="E1021" s="82"/>
    </row>
    <row r="1022" spans="3:5" ht="12.95" customHeight="1" x14ac:dyDescent="0.25">
      <c r="C1022" s="82"/>
      <c r="E1022" s="82"/>
    </row>
    <row r="1023" spans="3:5" ht="12.95" customHeight="1" x14ac:dyDescent="0.25">
      <c r="C1023" s="82"/>
      <c r="E1023" s="82"/>
    </row>
    <row r="1024" spans="3:5" ht="12.95" customHeight="1" x14ac:dyDescent="0.25">
      <c r="C1024" s="82"/>
      <c r="E1024" s="82"/>
    </row>
    <row r="1025" spans="3:5" ht="12.95" customHeight="1" x14ac:dyDescent="0.25">
      <c r="C1025" s="82"/>
      <c r="E1025" s="82"/>
    </row>
    <row r="1026" spans="3:5" ht="12.95" customHeight="1" x14ac:dyDescent="0.25">
      <c r="C1026" s="82"/>
      <c r="E1026" s="82"/>
    </row>
    <row r="1027" spans="3:5" ht="12.95" customHeight="1" x14ac:dyDescent="0.25">
      <c r="C1027" s="82"/>
      <c r="E1027" s="82"/>
    </row>
    <row r="1028" spans="3:5" ht="12.95" customHeight="1" x14ac:dyDescent="0.25">
      <c r="C1028" s="82"/>
      <c r="E1028" s="82"/>
    </row>
    <row r="1029" spans="3:5" ht="12.95" customHeight="1" x14ac:dyDescent="0.25">
      <c r="C1029" s="82"/>
      <c r="E1029" s="82"/>
    </row>
    <row r="1030" spans="3:5" ht="12.95" customHeight="1" x14ac:dyDescent="0.25">
      <c r="C1030" s="82"/>
      <c r="E1030" s="82"/>
    </row>
    <row r="1031" spans="3:5" ht="12.95" customHeight="1" x14ac:dyDescent="0.25">
      <c r="C1031" s="82"/>
      <c r="E1031" s="82"/>
    </row>
    <row r="1032" spans="3:5" ht="12.95" customHeight="1" x14ac:dyDescent="0.25">
      <c r="C1032" s="82"/>
      <c r="E1032" s="82"/>
    </row>
    <row r="1033" spans="3:5" ht="12.95" customHeight="1" x14ac:dyDescent="0.25">
      <c r="C1033" s="82"/>
      <c r="E1033" s="82"/>
    </row>
    <row r="1034" spans="3:5" ht="12.95" customHeight="1" x14ac:dyDescent="0.25">
      <c r="C1034" s="82"/>
      <c r="E1034" s="82"/>
    </row>
    <row r="1035" spans="3:5" ht="12.95" customHeight="1" x14ac:dyDescent="0.25">
      <c r="C1035" s="82"/>
      <c r="E1035" s="82"/>
    </row>
    <row r="1036" spans="3:5" ht="12.95" customHeight="1" x14ac:dyDescent="0.25">
      <c r="C1036" s="82"/>
      <c r="E1036" s="82"/>
    </row>
    <row r="1037" spans="3:5" ht="12.95" customHeight="1" x14ac:dyDescent="0.25">
      <c r="C1037" s="82"/>
      <c r="E1037" s="82"/>
    </row>
    <row r="1038" spans="3:5" ht="12.95" customHeight="1" x14ac:dyDescent="0.25">
      <c r="C1038" s="82"/>
      <c r="E1038" s="82"/>
    </row>
    <row r="1039" spans="3:5" ht="12.95" customHeight="1" x14ac:dyDescent="0.25">
      <c r="C1039" s="82"/>
      <c r="E1039" s="82"/>
    </row>
    <row r="1040" spans="3:5" ht="12.95" customHeight="1" x14ac:dyDescent="0.25">
      <c r="C1040" s="82"/>
      <c r="E1040" s="82"/>
    </row>
    <row r="1041" spans="3:5" ht="12.95" customHeight="1" x14ac:dyDescent="0.25">
      <c r="C1041" s="82"/>
      <c r="E1041" s="82"/>
    </row>
    <row r="1042" spans="3:5" ht="12.95" customHeight="1" x14ac:dyDescent="0.25">
      <c r="C1042" s="82"/>
      <c r="E1042" s="82"/>
    </row>
    <row r="1043" spans="3:5" ht="12.95" customHeight="1" x14ac:dyDescent="0.25">
      <c r="C1043" s="82"/>
      <c r="E1043" s="82"/>
    </row>
    <row r="1044" spans="3:5" ht="12.95" customHeight="1" x14ac:dyDescent="0.25">
      <c r="C1044" s="82"/>
      <c r="E1044" s="82"/>
    </row>
    <row r="1045" spans="3:5" ht="12.95" customHeight="1" x14ac:dyDescent="0.25">
      <c r="C1045" s="82"/>
      <c r="E1045" s="82"/>
    </row>
    <row r="1046" spans="3:5" ht="12.95" customHeight="1" x14ac:dyDescent="0.25">
      <c r="C1046" s="82"/>
      <c r="E1046" s="82"/>
    </row>
    <row r="1047" spans="3:5" ht="12.95" customHeight="1" x14ac:dyDescent="0.25">
      <c r="C1047" s="82"/>
      <c r="E1047" s="82"/>
    </row>
    <row r="1048" spans="3:5" ht="12.95" customHeight="1" x14ac:dyDescent="0.25">
      <c r="C1048" s="82"/>
      <c r="E1048" s="82"/>
    </row>
    <row r="1049" spans="3:5" ht="12.95" customHeight="1" x14ac:dyDescent="0.25">
      <c r="C1049" s="82"/>
      <c r="E1049" s="82"/>
    </row>
    <row r="1050" spans="3:5" ht="12.95" customHeight="1" x14ac:dyDescent="0.25">
      <c r="C1050" s="82"/>
      <c r="E1050" s="82"/>
    </row>
    <row r="1051" spans="3:5" ht="12.95" customHeight="1" x14ac:dyDescent="0.25">
      <c r="C1051" s="82"/>
      <c r="E1051" s="82"/>
    </row>
    <row r="1052" spans="3:5" ht="12.95" customHeight="1" x14ac:dyDescent="0.25">
      <c r="C1052" s="82"/>
      <c r="E1052" s="82"/>
    </row>
    <row r="1053" spans="3:5" ht="12.95" customHeight="1" x14ac:dyDescent="0.25">
      <c r="C1053" s="82"/>
      <c r="E1053" s="82"/>
    </row>
    <row r="1054" spans="3:5" ht="12.95" customHeight="1" x14ac:dyDescent="0.25">
      <c r="C1054" s="82"/>
      <c r="E1054" s="82"/>
    </row>
    <row r="1055" spans="3:5" ht="12.95" customHeight="1" x14ac:dyDescent="0.25">
      <c r="C1055" s="82"/>
      <c r="E1055" s="82"/>
    </row>
    <row r="1056" spans="3:5" ht="12.95" customHeight="1" x14ac:dyDescent="0.25">
      <c r="C1056" s="82"/>
      <c r="E1056" s="82"/>
    </row>
    <row r="1057" spans="3:5" ht="12.95" customHeight="1" x14ac:dyDescent="0.25">
      <c r="C1057" s="82"/>
      <c r="E1057" s="82"/>
    </row>
    <row r="1058" spans="3:5" ht="12.95" customHeight="1" x14ac:dyDescent="0.25">
      <c r="C1058" s="82"/>
      <c r="E1058" s="82"/>
    </row>
    <row r="1059" spans="3:5" ht="12.95" customHeight="1" x14ac:dyDescent="0.25">
      <c r="C1059" s="82"/>
      <c r="E1059" s="82"/>
    </row>
    <row r="1060" spans="3:5" ht="12.95" customHeight="1" x14ac:dyDescent="0.25">
      <c r="C1060" s="82"/>
      <c r="E1060" s="82"/>
    </row>
    <row r="1061" spans="3:5" ht="12.95" customHeight="1" x14ac:dyDescent="0.25">
      <c r="C1061" s="82"/>
      <c r="E1061" s="82"/>
    </row>
    <row r="1062" spans="3:5" ht="12.95" customHeight="1" x14ac:dyDescent="0.25">
      <c r="C1062" s="82"/>
      <c r="E1062" s="82"/>
    </row>
    <row r="1063" spans="3:5" ht="12.95" customHeight="1" x14ac:dyDescent="0.25">
      <c r="C1063" s="82"/>
      <c r="E1063" s="82"/>
    </row>
    <row r="1064" spans="3:5" ht="12.95" customHeight="1" x14ac:dyDescent="0.25">
      <c r="C1064" s="82"/>
      <c r="E1064" s="82"/>
    </row>
    <row r="1065" spans="3:5" ht="12.95" customHeight="1" x14ac:dyDescent="0.25">
      <c r="C1065" s="82"/>
      <c r="E1065" s="82"/>
    </row>
    <row r="1066" spans="3:5" ht="12.95" customHeight="1" x14ac:dyDescent="0.25">
      <c r="C1066" s="82"/>
      <c r="E1066" s="82"/>
    </row>
    <row r="1067" spans="3:5" ht="12.95" customHeight="1" x14ac:dyDescent="0.25">
      <c r="C1067" s="82"/>
      <c r="E1067" s="82"/>
    </row>
    <row r="1068" spans="3:5" ht="12.95" customHeight="1" x14ac:dyDescent="0.25">
      <c r="C1068" s="82"/>
      <c r="E1068" s="82"/>
    </row>
    <row r="1069" spans="3:5" ht="12.95" customHeight="1" x14ac:dyDescent="0.25">
      <c r="C1069" s="82"/>
      <c r="E1069" s="82"/>
    </row>
    <row r="1070" spans="3:5" ht="12.95" customHeight="1" x14ac:dyDescent="0.25">
      <c r="C1070" s="82"/>
      <c r="E1070" s="82"/>
    </row>
    <row r="1071" spans="3:5" ht="12.95" customHeight="1" x14ac:dyDescent="0.25">
      <c r="C1071" s="82"/>
      <c r="E1071" s="82"/>
    </row>
    <row r="1072" spans="3:5" ht="12.95" customHeight="1" x14ac:dyDescent="0.25">
      <c r="C1072" s="82"/>
      <c r="E1072" s="82"/>
    </row>
    <row r="1073" spans="3:5" ht="12.95" customHeight="1" x14ac:dyDescent="0.25">
      <c r="C1073" s="82"/>
      <c r="E1073" s="82"/>
    </row>
    <row r="1074" spans="3:5" ht="12.95" customHeight="1" x14ac:dyDescent="0.25">
      <c r="C1074" s="82"/>
      <c r="E1074" s="82"/>
    </row>
    <row r="1075" spans="3:5" ht="12.95" customHeight="1" x14ac:dyDescent="0.25">
      <c r="C1075" s="82"/>
      <c r="E1075" s="82"/>
    </row>
    <row r="1076" spans="3:5" ht="12.95" customHeight="1" x14ac:dyDescent="0.25">
      <c r="C1076" s="82"/>
      <c r="E1076" s="82"/>
    </row>
    <row r="1077" spans="3:5" ht="12.95" customHeight="1" x14ac:dyDescent="0.25">
      <c r="C1077" s="82"/>
      <c r="E1077" s="82"/>
    </row>
    <row r="1078" spans="3:5" ht="12.95" customHeight="1" x14ac:dyDescent="0.25">
      <c r="C1078" s="82"/>
      <c r="E1078" s="82"/>
    </row>
    <row r="1079" spans="3:5" ht="12.95" customHeight="1" x14ac:dyDescent="0.25">
      <c r="C1079" s="82"/>
      <c r="E1079" s="82"/>
    </row>
    <row r="1080" spans="3:5" ht="12.95" customHeight="1" x14ac:dyDescent="0.25">
      <c r="C1080" s="82"/>
      <c r="E1080" s="82"/>
    </row>
    <row r="1081" spans="3:5" ht="12.95" customHeight="1" x14ac:dyDescent="0.25">
      <c r="C1081" s="82"/>
      <c r="E1081" s="82"/>
    </row>
    <row r="1082" spans="3:5" ht="12.95" customHeight="1" x14ac:dyDescent="0.25">
      <c r="C1082" s="82"/>
      <c r="E1082" s="82"/>
    </row>
    <row r="1083" spans="3:5" ht="12.95" customHeight="1" x14ac:dyDescent="0.25">
      <c r="C1083" s="82"/>
      <c r="E1083" s="82"/>
    </row>
    <row r="1084" spans="3:5" ht="12.95" customHeight="1" x14ac:dyDescent="0.25">
      <c r="C1084" s="82"/>
      <c r="E1084" s="82"/>
    </row>
    <row r="1085" spans="3:5" ht="12.95" customHeight="1" x14ac:dyDescent="0.25">
      <c r="C1085" s="82"/>
      <c r="E1085" s="82"/>
    </row>
    <row r="1086" spans="3:5" ht="12.95" customHeight="1" x14ac:dyDescent="0.25">
      <c r="C1086" s="82"/>
      <c r="E1086" s="82"/>
    </row>
    <row r="1087" spans="3:5" ht="12.95" customHeight="1" x14ac:dyDescent="0.25">
      <c r="C1087" s="82"/>
      <c r="E1087" s="82"/>
    </row>
    <row r="1088" spans="3:5" ht="12.95" customHeight="1" x14ac:dyDescent="0.25">
      <c r="C1088" s="82"/>
      <c r="E1088" s="82"/>
    </row>
    <row r="1089" spans="3:5" ht="12.95" customHeight="1" x14ac:dyDescent="0.25">
      <c r="C1089" s="82"/>
      <c r="E1089" s="82"/>
    </row>
    <row r="1090" spans="3:5" ht="12.95" customHeight="1" x14ac:dyDescent="0.25">
      <c r="C1090" s="82"/>
      <c r="E1090" s="82"/>
    </row>
    <row r="1091" spans="3:5" ht="12.95" customHeight="1" x14ac:dyDescent="0.25">
      <c r="C1091" s="82"/>
      <c r="E1091" s="82"/>
    </row>
    <row r="1092" spans="3:5" ht="12.95" customHeight="1" x14ac:dyDescent="0.25">
      <c r="C1092" s="82"/>
      <c r="E1092" s="82"/>
    </row>
    <row r="1093" spans="3:5" ht="12.95" customHeight="1" x14ac:dyDescent="0.25">
      <c r="C1093" s="82"/>
      <c r="E1093" s="82"/>
    </row>
    <row r="1094" spans="3:5" ht="12.95" customHeight="1" x14ac:dyDescent="0.25">
      <c r="C1094" s="82"/>
      <c r="E1094" s="82"/>
    </row>
    <row r="1095" spans="3:5" ht="12.95" customHeight="1" x14ac:dyDescent="0.25">
      <c r="C1095" s="82"/>
      <c r="E1095" s="82"/>
    </row>
    <row r="1096" spans="3:5" ht="12.95" customHeight="1" x14ac:dyDescent="0.25">
      <c r="C1096" s="82"/>
      <c r="E1096" s="82"/>
    </row>
    <row r="1097" spans="3:5" ht="12.95" customHeight="1" x14ac:dyDescent="0.25">
      <c r="C1097" s="82"/>
      <c r="E1097" s="82"/>
    </row>
    <row r="1098" spans="3:5" ht="12.95" customHeight="1" x14ac:dyDescent="0.25">
      <c r="C1098" s="82"/>
      <c r="E1098" s="82"/>
    </row>
    <row r="1099" spans="3:5" ht="12.95" customHeight="1" x14ac:dyDescent="0.25">
      <c r="C1099" s="82"/>
      <c r="E1099" s="82"/>
    </row>
    <row r="1100" spans="3:5" ht="12.95" customHeight="1" x14ac:dyDescent="0.25">
      <c r="C1100" s="82"/>
      <c r="E1100" s="82"/>
    </row>
    <row r="1101" spans="3:5" ht="12.95" customHeight="1" x14ac:dyDescent="0.25">
      <c r="C1101" s="82"/>
      <c r="E1101" s="82"/>
    </row>
    <row r="1102" spans="3:5" ht="12.95" customHeight="1" x14ac:dyDescent="0.25">
      <c r="C1102" s="82"/>
      <c r="E1102" s="82"/>
    </row>
    <row r="1103" spans="3:5" ht="12.95" customHeight="1" x14ac:dyDescent="0.25">
      <c r="C1103" s="82"/>
      <c r="E1103" s="82"/>
    </row>
    <row r="1104" spans="3:5" ht="12.95" customHeight="1" x14ac:dyDescent="0.25">
      <c r="C1104" s="82"/>
      <c r="E1104" s="82"/>
    </row>
    <row r="1105" spans="3:5" ht="12.95" customHeight="1" x14ac:dyDescent="0.25">
      <c r="C1105" s="82"/>
      <c r="E1105" s="82"/>
    </row>
    <row r="1106" spans="3:5" ht="12.95" customHeight="1" x14ac:dyDescent="0.25">
      <c r="C1106" s="82"/>
      <c r="E1106" s="82"/>
    </row>
    <row r="1107" spans="3:5" ht="12.95" customHeight="1" x14ac:dyDescent="0.25">
      <c r="C1107" s="82"/>
      <c r="E1107" s="82"/>
    </row>
    <row r="1108" spans="3:5" ht="12.95" customHeight="1" x14ac:dyDescent="0.25">
      <c r="C1108" s="82"/>
      <c r="E1108" s="82"/>
    </row>
    <row r="1109" spans="3:5" ht="12.95" customHeight="1" x14ac:dyDescent="0.25">
      <c r="C1109" s="82"/>
      <c r="E1109" s="82"/>
    </row>
    <row r="1110" spans="3:5" ht="12.95" customHeight="1" x14ac:dyDescent="0.25">
      <c r="C1110" s="82"/>
      <c r="E1110" s="82"/>
    </row>
    <row r="1111" spans="3:5" ht="12.95" customHeight="1" x14ac:dyDescent="0.25">
      <c r="C1111" s="82"/>
      <c r="E1111" s="82"/>
    </row>
    <row r="1112" spans="3:5" ht="12.95" customHeight="1" x14ac:dyDescent="0.25">
      <c r="C1112" s="82"/>
      <c r="E1112" s="82"/>
    </row>
    <row r="1113" spans="3:5" ht="12.95" customHeight="1" x14ac:dyDescent="0.25">
      <c r="C1113" s="82"/>
      <c r="E1113" s="82"/>
    </row>
    <row r="1114" spans="3:5" ht="12.95" customHeight="1" x14ac:dyDescent="0.25">
      <c r="C1114" s="82"/>
      <c r="E1114" s="82"/>
    </row>
    <row r="1115" spans="3:5" ht="12.95" customHeight="1" x14ac:dyDescent="0.25">
      <c r="C1115" s="82"/>
      <c r="E1115" s="82"/>
    </row>
    <row r="1116" spans="3:5" ht="12.95" customHeight="1" x14ac:dyDescent="0.25">
      <c r="C1116" s="82"/>
      <c r="E1116" s="82"/>
    </row>
    <row r="1117" spans="3:5" ht="12.95" customHeight="1" x14ac:dyDescent="0.25">
      <c r="C1117" s="82"/>
      <c r="E1117" s="82"/>
    </row>
    <row r="1118" spans="3:5" ht="12.95" customHeight="1" x14ac:dyDescent="0.25">
      <c r="C1118" s="82"/>
      <c r="E1118" s="82"/>
    </row>
    <row r="1119" spans="3:5" ht="12.95" customHeight="1" x14ac:dyDescent="0.25">
      <c r="C1119" s="82"/>
      <c r="E1119" s="82"/>
    </row>
    <row r="1120" spans="3:5" ht="12.95" customHeight="1" x14ac:dyDescent="0.25">
      <c r="C1120" s="82"/>
      <c r="E1120" s="82"/>
    </row>
    <row r="1121" spans="3:5" ht="12.95" customHeight="1" x14ac:dyDescent="0.25">
      <c r="C1121" s="82"/>
      <c r="E1121" s="82"/>
    </row>
    <row r="1122" spans="3:5" ht="12.95" customHeight="1" x14ac:dyDescent="0.25">
      <c r="C1122" s="82"/>
      <c r="E1122" s="82"/>
    </row>
    <row r="1123" spans="3:5" ht="12.95" customHeight="1" x14ac:dyDescent="0.25">
      <c r="C1123" s="82"/>
      <c r="E1123" s="82"/>
    </row>
    <row r="1124" spans="3:5" ht="12.95" customHeight="1" x14ac:dyDescent="0.25">
      <c r="C1124" s="82"/>
      <c r="E1124" s="82"/>
    </row>
    <row r="1125" spans="3:5" ht="12.95" customHeight="1" x14ac:dyDescent="0.25">
      <c r="C1125" s="82"/>
      <c r="E1125" s="82"/>
    </row>
    <row r="1126" spans="3:5" ht="12.95" customHeight="1" x14ac:dyDescent="0.25">
      <c r="C1126" s="82"/>
      <c r="E1126" s="82"/>
    </row>
    <row r="1127" spans="3:5" ht="12.95" customHeight="1" x14ac:dyDescent="0.25">
      <c r="C1127" s="82"/>
      <c r="E1127" s="82"/>
    </row>
    <row r="1128" spans="3:5" ht="12.95" customHeight="1" x14ac:dyDescent="0.25">
      <c r="C1128" s="82"/>
      <c r="E1128" s="82"/>
    </row>
    <row r="1129" spans="3:5" ht="12.95" customHeight="1" x14ac:dyDescent="0.25">
      <c r="C1129" s="82"/>
      <c r="E1129" s="82"/>
    </row>
    <row r="1130" spans="3:5" ht="12.95" customHeight="1" x14ac:dyDescent="0.25">
      <c r="C1130" s="82"/>
      <c r="E1130" s="82"/>
    </row>
    <row r="1131" spans="3:5" ht="12.95" customHeight="1" x14ac:dyDescent="0.25">
      <c r="C1131" s="82"/>
      <c r="E1131" s="82"/>
    </row>
    <row r="1132" spans="3:5" ht="12.95" customHeight="1" x14ac:dyDescent="0.25">
      <c r="C1132" s="82"/>
      <c r="E1132" s="82"/>
    </row>
    <row r="1133" spans="3:5" ht="12.95" customHeight="1" x14ac:dyDescent="0.25">
      <c r="C1133" s="82"/>
      <c r="E1133" s="82"/>
    </row>
    <row r="1134" spans="3:5" ht="12.95" customHeight="1" x14ac:dyDescent="0.25">
      <c r="C1134" s="82"/>
      <c r="E1134" s="82"/>
    </row>
    <row r="1135" spans="3:5" ht="12.95" customHeight="1" x14ac:dyDescent="0.25">
      <c r="C1135" s="82"/>
      <c r="E1135" s="82"/>
    </row>
    <row r="1136" spans="3:5" ht="12.95" customHeight="1" x14ac:dyDescent="0.25">
      <c r="C1136" s="82"/>
      <c r="E1136" s="82"/>
    </row>
    <row r="1137" spans="3:5" ht="12.95" customHeight="1" x14ac:dyDescent="0.25">
      <c r="C1137" s="82"/>
      <c r="E1137" s="82"/>
    </row>
    <row r="1138" spans="3:5" ht="12.95" customHeight="1" x14ac:dyDescent="0.25">
      <c r="C1138" s="82"/>
      <c r="E1138" s="82"/>
    </row>
    <row r="1139" spans="3:5" ht="12.95" customHeight="1" x14ac:dyDescent="0.25">
      <c r="C1139" s="82"/>
      <c r="E1139" s="82"/>
    </row>
    <row r="1140" spans="3:5" ht="12.95" customHeight="1" x14ac:dyDescent="0.25">
      <c r="C1140" s="82"/>
      <c r="E1140" s="82"/>
    </row>
    <row r="1141" spans="3:5" ht="12.95" customHeight="1" x14ac:dyDescent="0.25">
      <c r="C1141" s="82"/>
      <c r="E1141" s="82"/>
    </row>
    <row r="1142" spans="3:5" ht="12.95" customHeight="1" x14ac:dyDescent="0.25">
      <c r="C1142" s="82"/>
      <c r="E1142" s="82"/>
    </row>
    <row r="1143" spans="3:5" ht="12.95" customHeight="1" x14ac:dyDescent="0.25">
      <c r="C1143" s="82"/>
      <c r="E1143" s="82"/>
    </row>
    <row r="1144" spans="3:5" ht="12.95" customHeight="1" x14ac:dyDescent="0.25">
      <c r="C1144" s="82"/>
      <c r="E1144" s="82"/>
    </row>
    <row r="1145" spans="3:5" ht="12.95" customHeight="1" x14ac:dyDescent="0.25">
      <c r="C1145" s="82"/>
      <c r="E1145" s="82"/>
    </row>
    <row r="1146" spans="3:5" ht="12.95" customHeight="1" x14ac:dyDescent="0.25">
      <c r="C1146" s="82"/>
      <c r="E1146" s="82"/>
    </row>
    <row r="1147" spans="3:5" ht="12.95" customHeight="1" x14ac:dyDescent="0.25">
      <c r="C1147" s="82"/>
      <c r="E1147" s="82"/>
    </row>
    <row r="1148" spans="3:5" ht="12.95" customHeight="1" x14ac:dyDescent="0.25">
      <c r="C1148" s="82"/>
      <c r="E1148" s="82"/>
    </row>
    <row r="1149" spans="3:5" ht="12.95" customHeight="1" x14ac:dyDescent="0.25">
      <c r="C1149" s="82"/>
      <c r="E1149" s="82"/>
    </row>
    <row r="1150" spans="3:5" ht="12.95" customHeight="1" x14ac:dyDescent="0.25">
      <c r="C1150" s="82"/>
      <c r="E1150" s="82"/>
    </row>
    <row r="1151" spans="3:5" ht="12.95" customHeight="1" x14ac:dyDescent="0.25">
      <c r="C1151" s="82"/>
      <c r="E1151" s="82"/>
    </row>
    <row r="1152" spans="3:5" ht="12.95" customHeight="1" x14ac:dyDescent="0.25">
      <c r="C1152" s="82"/>
      <c r="E1152" s="82"/>
    </row>
    <row r="1153" spans="3:5" ht="12.95" customHeight="1" x14ac:dyDescent="0.25">
      <c r="C1153" s="82"/>
      <c r="E1153" s="82"/>
    </row>
    <row r="1154" spans="3:5" ht="12.95" customHeight="1" x14ac:dyDescent="0.25">
      <c r="C1154" s="82"/>
      <c r="E1154" s="82"/>
    </row>
    <row r="1155" spans="3:5" ht="12.95" customHeight="1" x14ac:dyDescent="0.25">
      <c r="C1155" s="82"/>
      <c r="E1155" s="82"/>
    </row>
    <row r="1156" spans="3:5" ht="12.95" customHeight="1" x14ac:dyDescent="0.25">
      <c r="C1156" s="82"/>
      <c r="E1156" s="82"/>
    </row>
    <row r="1157" spans="3:5" ht="12.95" customHeight="1" x14ac:dyDescent="0.25">
      <c r="C1157" s="82"/>
      <c r="E1157" s="82"/>
    </row>
    <row r="1158" spans="3:5" ht="12.95" customHeight="1" x14ac:dyDescent="0.25">
      <c r="C1158" s="82"/>
      <c r="E1158" s="82"/>
    </row>
    <row r="1159" spans="3:5" ht="12.95" customHeight="1" x14ac:dyDescent="0.25">
      <c r="C1159" s="82"/>
      <c r="E1159" s="82"/>
    </row>
    <row r="1160" spans="3:5" ht="12.95" customHeight="1" x14ac:dyDescent="0.25">
      <c r="C1160" s="82"/>
      <c r="E1160" s="82"/>
    </row>
    <row r="1161" spans="3:5" ht="12.95" customHeight="1" x14ac:dyDescent="0.25">
      <c r="C1161" s="82"/>
      <c r="E1161" s="82"/>
    </row>
    <row r="1162" spans="3:5" ht="12.95" customHeight="1" x14ac:dyDescent="0.25">
      <c r="C1162" s="82"/>
      <c r="E1162" s="82"/>
    </row>
    <row r="1163" spans="3:5" ht="12.95" customHeight="1" x14ac:dyDescent="0.25">
      <c r="C1163" s="82"/>
      <c r="E1163" s="82"/>
    </row>
    <row r="1164" spans="3:5" ht="12.95" customHeight="1" x14ac:dyDescent="0.25">
      <c r="C1164" s="82"/>
      <c r="E1164" s="82"/>
    </row>
    <row r="1165" spans="3:5" ht="12.95" customHeight="1" x14ac:dyDescent="0.25">
      <c r="C1165" s="82"/>
      <c r="E1165" s="82"/>
    </row>
    <row r="1166" spans="3:5" ht="12.95" customHeight="1" x14ac:dyDescent="0.25">
      <c r="C1166" s="82"/>
      <c r="E1166" s="82"/>
    </row>
    <row r="1167" spans="3:5" ht="12.95" customHeight="1" x14ac:dyDescent="0.25">
      <c r="C1167" s="82"/>
      <c r="E1167" s="82"/>
    </row>
    <row r="1168" spans="3:5" ht="12.95" customHeight="1" x14ac:dyDescent="0.25">
      <c r="C1168" s="82"/>
      <c r="E1168" s="82"/>
    </row>
    <row r="1169" spans="3:5" ht="12.95" customHeight="1" x14ac:dyDescent="0.25">
      <c r="C1169" s="82"/>
      <c r="E1169" s="82"/>
    </row>
    <row r="1170" spans="3:5" ht="12.95" customHeight="1" x14ac:dyDescent="0.25">
      <c r="C1170" s="82"/>
      <c r="E1170" s="82"/>
    </row>
    <row r="1171" spans="3:5" ht="12.95" customHeight="1" x14ac:dyDescent="0.25">
      <c r="C1171" s="82"/>
      <c r="E1171" s="82"/>
    </row>
    <row r="1172" spans="3:5" ht="12.95" customHeight="1" x14ac:dyDescent="0.25">
      <c r="C1172" s="82"/>
      <c r="E1172" s="82"/>
    </row>
    <row r="1173" spans="3:5" ht="12.95" customHeight="1" x14ac:dyDescent="0.25">
      <c r="C1173" s="82"/>
      <c r="E1173" s="82"/>
    </row>
    <row r="1174" spans="3:5" ht="12.95" customHeight="1" x14ac:dyDescent="0.25">
      <c r="C1174" s="82"/>
      <c r="E1174" s="82"/>
    </row>
    <row r="1175" spans="3:5" ht="12.95" customHeight="1" x14ac:dyDescent="0.25">
      <c r="C1175" s="82"/>
      <c r="E1175" s="82"/>
    </row>
    <row r="1176" spans="3:5" ht="12.95" customHeight="1" x14ac:dyDescent="0.25">
      <c r="C1176" s="82"/>
      <c r="E1176" s="82"/>
    </row>
    <row r="1177" spans="3:5" ht="12.95" customHeight="1" x14ac:dyDescent="0.25">
      <c r="C1177" s="82"/>
      <c r="E1177" s="82"/>
    </row>
    <row r="1178" spans="3:5" ht="12.95" customHeight="1" x14ac:dyDescent="0.25">
      <c r="C1178" s="82"/>
      <c r="E1178" s="82"/>
    </row>
    <row r="1179" spans="3:5" ht="12.95" customHeight="1" x14ac:dyDescent="0.25">
      <c r="C1179" s="82"/>
      <c r="E1179" s="82"/>
    </row>
    <row r="1180" spans="3:5" ht="12.95" customHeight="1" x14ac:dyDescent="0.25">
      <c r="C1180" s="82"/>
      <c r="E1180" s="82"/>
    </row>
    <row r="1181" spans="3:5" ht="12.95" customHeight="1" x14ac:dyDescent="0.25">
      <c r="C1181" s="82"/>
      <c r="E1181" s="82"/>
    </row>
    <row r="1182" spans="3:5" ht="12.95" customHeight="1" x14ac:dyDescent="0.25">
      <c r="C1182" s="82"/>
      <c r="E1182" s="82"/>
    </row>
    <row r="1183" spans="3:5" ht="12.95" customHeight="1" x14ac:dyDescent="0.25">
      <c r="C1183" s="82"/>
      <c r="E1183" s="82"/>
    </row>
    <row r="1184" spans="3:5" ht="12.95" customHeight="1" x14ac:dyDescent="0.25">
      <c r="C1184" s="82"/>
      <c r="E1184" s="82"/>
    </row>
    <row r="1185" spans="3:5" ht="12.95" customHeight="1" x14ac:dyDescent="0.25">
      <c r="C1185" s="82"/>
      <c r="E1185" s="82"/>
    </row>
    <row r="1186" spans="3:5" ht="12.95" customHeight="1" x14ac:dyDescent="0.25">
      <c r="C1186" s="82"/>
      <c r="E1186" s="82"/>
    </row>
    <row r="1187" spans="3:5" ht="12.95" customHeight="1" x14ac:dyDescent="0.25">
      <c r="C1187" s="82"/>
      <c r="E1187" s="82"/>
    </row>
    <row r="1188" spans="3:5" ht="12.95" customHeight="1" x14ac:dyDescent="0.25">
      <c r="C1188" s="82"/>
      <c r="E1188" s="82"/>
    </row>
    <row r="1189" spans="3:5" ht="12.95" customHeight="1" x14ac:dyDescent="0.25">
      <c r="C1189" s="82"/>
      <c r="E1189" s="82"/>
    </row>
    <row r="1190" spans="3:5" ht="12.95" customHeight="1" x14ac:dyDescent="0.25">
      <c r="C1190" s="82"/>
      <c r="E1190" s="82"/>
    </row>
    <row r="1191" spans="3:5" ht="12.95" customHeight="1" x14ac:dyDescent="0.25">
      <c r="C1191" s="82"/>
      <c r="E1191" s="82"/>
    </row>
    <row r="1192" spans="3:5" ht="12.95" customHeight="1" x14ac:dyDescent="0.25">
      <c r="C1192" s="82"/>
      <c r="E1192" s="82"/>
    </row>
    <row r="1193" spans="3:5" ht="12.95" customHeight="1" x14ac:dyDescent="0.25">
      <c r="C1193" s="82"/>
      <c r="E1193" s="82"/>
    </row>
    <row r="1194" spans="3:5" ht="12.95" customHeight="1" x14ac:dyDescent="0.25">
      <c r="C1194" s="82"/>
      <c r="E1194" s="82"/>
    </row>
    <row r="1195" spans="3:5" ht="12.95" customHeight="1" x14ac:dyDescent="0.25">
      <c r="C1195" s="82"/>
      <c r="E1195" s="82"/>
    </row>
    <row r="1196" spans="3:5" ht="12.95" customHeight="1" x14ac:dyDescent="0.25">
      <c r="C1196" s="82"/>
      <c r="E1196" s="82"/>
    </row>
    <row r="1197" spans="3:5" ht="12.95" customHeight="1" x14ac:dyDescent="0.25">
      <c r="C1197" s="82"/>
      <c r="E1197" s="82"/>
    </row>
    <row r="1198" spans="3:5" ht="12.95" customHeight="1" x14ac:dyDescent="0.25">
      <c r="C1198" s="82"/>
      <c r="E1198" s="82"/>
    </row>
    <row r="1199" spans="3:5" ht="12.95" customHeight="1" x14ac:dyDescent="0.25">
      <c r="C1199" s="82"/>
      <c r="E1199" s="82"/>
    </row>
    <row r="1200" spans="3:5" ht="12.95" customHeight="1" x14ac:dyDescent="0.25">
      <c r="C1200" s="82"/>
      <c r="E1200" s="82"/>
    </row>
    <row r="1201" spans="3:5" ht="12.95" customHeight="1" x14ac:dyDescent="0.25">
      <c r="C1201" s="82"/>
      <c r="E1201" s="82"/>
    </row>
    <row r="1202" spans="3:5" ht="12.95" customHeight="1" x14ac:dyDescent="0.25">
      <c r="C1202" s="82"/>
      <c r="E1202" s="82"/>
    </row>
    <row r="1203" spans="3:5" ht="12.95" customHeight="1" x14ac:dyDescent="0.25">
      <c r="C1203" s="82"/>
      <c r="E1203" s="82"/>
    </row>
    <row r="1204" spans="3:5" ht="12.95" customHeight="1" x14ac:dyDescent="0.25">
      <c r="C1204" s="82"/>
      <c r="E1204" s="82"/>
    </row>
    <row r="1205" spans="3:5" ht="12.95" customHeight="1" x14ac:dyDescent="0.25">
      <c r="C1205" s="82"/>
      <c r="E1205" s="82"/>
    </row>
    <row r="1206" spans="3:5" ht="12.95" customHeight="1" x14ac:dyDescent="0.25">
      <c r="C1206" s="82"/>
      <c r="E1206" s="82"/>
    </row>
    <row r="1207" spans="3:5" ht="12.95" customHeight="1" x14ac:dyDescent="0.25">
      <c r="C1207" s="82"/>
      <c r="E1207" s="82"/>
    </row>
    <row r="1208" spans="3:5" ht="12.95" customHeight="1" x14ac:dyDescent="0.25">
      <c r="C1208" s="82"/>
      <c r="E1208" s="82"/>
    </row>
    <row r="1209" spans="3:5" ht="12.95" customHeight="1" x14ac:dyDescent="0.25">
      <c r="C1209" s="82"/>
      <c r="E1209" s="82"/>
    </row>
    <row r="1210" spans="3:5" ht="12.95" customHeight="1" x14ac:dyDescent="0.25">
      <c r="C1210" s="82"/>
      <c r="E1210" s="82"/>
    </row>
    <row r="1211" spans="3:5" ht="12.95" customHeight="1" x14ac:dyDescent="0.25">
      <c r="C1211" s="82"/>
      <c r="E1211" s="82"/>
    </row>
    <row r="1212" spans="3:5" ht="12.95" customHeight="1" x14ac:dyDescent="0.25">
      <c r="C1212" s="82"/>
      <c r="E1212" s="82"/>
    </row>
    <row r="1213" spans="3:5" ht="12.95" customHeight="1" x14ac:dyDescent="0.25">
      <c r="C1213" s="82"/>
      <c r="E1213" s="82"/>
    </row>
    <row r="1214" spans="3:5" ht="12.95" customHeight="1" x14ac:dyDescent="0.25">
      <c r="C1214" s="82"/>
      <c r="E1214" s="82"/>
    </row>
    <row r="1215" spans="3:5" ht="12.95" customHeight="1" x14ac:dyDescent="0.25">
      <c r="C1215" s="82"/>
      <c r="E1215" s="82"/>
    </row>
    <row r="1216" spans="3:5" ht="12.95" customHeight="1" x14ac:dyDescent="0.25">
      <c r="C1216" s="82"/>
      <c r="E1216" s="82"/>
    </row>
    <row r="1217" spans="3:5" ht="12.95" customHeight="1" x14ac:dyDescent="0.25">
      <c r="C1217" s="82"/>
      <c r="E1217" s="82"/>
    </row>
    <row r="1218" spans="3:5" ht="12.95" customHeight="1" x14ac:dyDescent="0.25">
      <c r="C1218" s="82"/>
      <c r="E1218" s="82"/>
    </row>
    <row r="1219" spans="3:5" ht="12.95" customHeight="1" x14ac:dyDescent="0.25">
      <c r="C1219" s="82"/>
      <c r="E1219" s="82"/>
    </row>
    <row r="1220" spans="3:5" ht="12.95" customHeight="1" x14ac:dyDescent="0.25">
      <c r="C1220" s="82"/>
      <c r="E1220" s="82"/>
    </row>
    <row r="1221" spans="3:5" ht="12.95" customHeight="1" x14ac:dyDescent="0.25">
      <c r="C1221" s="82"/>
      <c r="E1221" s="82"/>
    </row>
    <row r="1222" spans="3:5" ht="12.95" customHeight="1" x14ac:dyDescent="0.25">
      <c r="C1222" s="82"/>
      <c r="E1222" s="82"/>
    </row>
    <row r="1223" spans="3:5" ht="12.95" customHeight="1" x14ac:dyDescent="0.25">
      <c r="C1223" s="82"/>
      <c r="E1223" s="82"/>
    </row>
    <row r="1224" spans="3:5" ht="12.95" customHeight="1" x14ac:dyDescent="0.25">
      <c r="C1224" s="82"/>
      <c r="E1224" s="82"/>
    </row>
    <row r="1225" spans="3:5" ht="12.95" customHeight="1" x14ac:dyDescent="0.25">
      <c r="C1225" s="82"/>
      <c r="E1225" s="82"/>
    </row>
    <row r="1226" spans="3:5" ht="12.95" customHeight="1" x14ac:dyDescent="0.25">
      <c r="C1226" s="82"/>
      <c r="E1226" s="82"/>
    </row>
    <row r="1227" spans="3:5" ht="12.95" customHeight="1" x14ac:dyDescent="0.25">
      <c r="C1227" s="82"/>
      <c r="E1227" s="82"/>
    </row>
    <row r="1228" spans="3:5" ht="12.95" customHeight="1" x14ac:dyDescent="0.25">
      <c r="C1228" s="82"/>
      <c r="E1228" s="82"/>
    </row>
    <row r="1229" spans="3:5" ht="12.95" customHeight="1" x14ac:dyDescent="0.25">
      <c r="C1229" s="82"/>
      <c r="E1229" s="82"/>
    </row>
    <row r="1230" spans="3:5" ht="12.95" customHeight="1" x14ac:dyDescent="0.25">
      <c r="C1230" s="82"/>
      <c r="E1230" s="82"/>
    </row>
    <row r="1231" spans="3:5" ht="12.95" customHeight="1" x14ac:dyDescent="0.25">
      <c r="C1231" s="82"/>
      <c r="E1231" s="82"/>
    </row>
    <row r="1232" spans="3:5" ht="12.95" customHeight="1" x14ac:dyDescent="0.25">
      <c r="C1232" s="82"/>
      <c r="E1232" s="82"/>
    </row>
    <row r="1233" spans="3:5" ht="12.95" customHeight="1" x14ac:dyDescent="0.25">
      <c r="C1233" s="82"/>
      <c r="E1233" s="82"/>
    </row>
    <row r="1234" spans="3:5" ht="12.95" customHeight="1" x14ac:dyDescent="0.25">
      <c r="C1234" s="82"/>
      <c r="E1234" s="82"/>
    </row>
    <row r="1235" spans="3:5" ht="12.95" customHeight="1" x14ac:dyDescent="0.25">
      <c r="C1235" s="82"/>
      <c r="E1235" s="82"/>
    </row>
    <row r="1236" spans="3:5" ht="12.95" customHeight="1" x14ac:dyDescent="0.25">
      <c r="C1236" s="82"/>
      <c r="E1236" s="82"/>
    </row>
    <row r="1237" spans="3:5" ht="12.95" customHeight="1" x14ac:dyDescent="0.25">
      <c r="C1237" s="82"/>
      <c r="E1237" s="82"/>
    </row>
    <row r="1238" spans="3:5" ht="12.95" customHeight="1" x14ac:dyDescent="0.25">
      <c r="C1238" s="82"/>
      <c r="E1238" s="82"/>
    </row>
    <row r="1239" spans="3:5" ht="12.95" customHeight="1" x14ac:dyDescent="0.25">
      <c r="C1239" s="82"/>
      <c r="E1239" s="82"/>
    </row>
    <row r="1240" spans="3:5" ht="12.95" customHeight="1" x14ac:dyDescent="0.25">
      <c r="C1240" s="82"/>
      <c r="E1240" s="82"/>
    </row>
    <row r="1241" spans="3:5" ht="12.95" customHeight="1" x14ac:dyDescent="0.25">
      <c r="C1241" s="82"/>
      <c r="E1241" s="82"/>
    </row>
    <row r="1242" spans="3:5" ht="12.95" customHeight="1" x14ac:dyDescent="0.25">
      <c r="C1242" s="82"/>
      <c r="E1242" s="82"/>
    </row>
    <row r="1243" spans="3:5" ht="12.95" customHeight="1" x14ac:dyDescent="0.25">
      <c r="C1243" s="82"/>
      <c r="E1243" s="82"/>
    </row>
    <row r="1244" spans="3:5" ht="12.95" customHeight="1" x14ac:dyDescent="0.25">
      <c r="C1244" s="82"/>
      <c r="E1244" s="82"/>
    </row>
    <row r="1245" spans="3:5" ht="12.95" customHeight="1" x14ac:dyDescent="0.25">
      <c r="C1245" s="82"/>
      <c r="E1245" s="82"/>
    </row>
    <row r="1246" spans="3:5" ht="12.95" customHeight="1" x14ac:dyDescent="0.25">
      <c r="C1246" s="82"/>
      <c r="E1246" s="82"/>
    </row>
    <row r="1247" spans="3:5" ht="12.95" customHeight="1" x14ac:dyDescent="0.25">
      <c r="C1247" s="82"/>
      <c r="E1247" s="82"/>
    </row>
    <row r="1248" spans="3:5" ht="12.95" customHeight="1" x14ac:dyDescent="0.25">
      <c r="C1248" s="82"/>
      <c r="E1248" s="82"/>
    </row>
    <row r="1249" spans="3:5" ht="12.95" customHeight="1" x14ac:dyDescent="0.25">
      <c r="C1249" s="82"/>
      <c r="E1249" s="82"/>
    </row>
    <row r="1250" spans="3:5" ht="12.95" customHeight="1" x14ac:dyDescent="0.25">
      <c r="C1250" s="82"/>
      <c r="E1250" s="82"/>
    </row>
    <row r="1251" spans="3:5" ht="12.95" customHeight="1" x14ac:dyDescent="0.25">
      <c r="C1251" s="82"/>
      <c r="E1251" s="82"/>
    </row>
    <row r="1252" spans="3:5" ht="12.95" customHeight="1" x14ac:dyDescent="0.25">
      <c r="C1252" s="82"/>
      <c r="E1252" s="82"/>
    </row>
    <row r="1253" spans="3:5" ht="12.95" customHeight="1" x14ac:dyDescent="0.25">
      <c r="C1253" s="82"/>
      <c r="E1253" s="82"/>
    </row>
    <row r="1254" spans="3:5" ht="12.95" customHeight="1" x14ac:dyDescent="0.25">
      <c r="C1254" s="82"/>
      <c r="E1254" s="82"/>
    </row>
    <row r="1255" spans="3:5" ht="12.95" customHeight="1" x14ac:dyDescent="0.25">
      <c r="C1255" s="82"/>
      <c r="E1255" s="82"/>
    </row>
    <row r="1256" spans="3:5" ht="12.95" customHeight="1" x14ac:dyDescent="0.25">
      <c r="C1256" s="82"/>
      <c r="E1256" s="82"/>
    </row>
    <row r="1257" spans="3:5" ht="12.95" customHeight="1" x14ac:dyDescent="0.25">
      <c r="C1257" s="82"/>
      <c r="E1257" s="82"/>
    </row>
    <row r="1258" spans="3:5" ht="12.95" customHeight="1" x14ac:dyDescent="0.25">
      <c r="C1258" s="82"/>
      <c r="E1258" s="82"/>
    </row>
    <row r="1259" spans="3:5" ht="12.95" customHeight="1" x14ac:dyDescent="0.25">
      <c r="C1259" s="82"/>
      <c r="E1259" s="82"/>
    </row>
    <row r="1260" spans="3:5" ht="12.95" customHeight="1" x14ac:dyDescent="0.25">
      <c r="C1260" s="82"/>
      <c r="E1260" s="82"/>
    </row>
    <row r="1261" spans="3:5" ht="12.95" customHeight="1" x14ac:dyDescent="0.25">
      <c r="C1261" s="82"/>
      <c r="E1261" s="82"/>
    </row>
    <row r="1262" spans="3:5" ht="12.95" customHeight="1" x14ac:dyDescent="0.25">
      <c r="C1262" s="82"/>
      <c r="E1262" s="82"/>
    </row>
    <row r="1263" spans="3:5" ht="12.95" customHeight="1" x14ac:dyDescent="0.25">
      <c r="C1263" s="82"/>
      <c r="E1263" s="82"/>
    </row>
    <row r="1264" spans="3:5" ht="12.95" customHeight="1" x14ac:dyDescent="0.25">
      <c r="C1264" s="82"/>
      <c r="E1264" s="82"/>
    </row>
    <row r="1265" spans="3:5" ht="12.95" customHeight="1" x14ac:dyDescent="0.25">
      <c r="C1265" s="82"/>
      <c r="E1265" s="82"/>
    </row>
    <row r="1266" spans="3:5" ht="12.95" customHeight="1" x14ac:dyDescent="0.25">
      <c r="C1266" s="82"/>
      <c r="E1266" s="82"/>
    </row>
    <row r="1267" spans="3:5" ht="12.95" customHeight="1" x14ac:dyDescent="0.25">
      <c r="C1267" s="82"/>
      <c r="E1267" s="82"/>
    </row>
    <row r="1268" spans="3:5" ht="12.95" customHeight="1" x14ac:dyDescent="0.25">
      <c r="C1268" s="82"/>
      <c r="E1268" s="82"/>
    </row>
    <row r="1269" spans="3:5" ht="12.95" customHeight="1" x14ac:dyDescent="0.25">
      <c r="C1269" s="82"/>
      <c r="E1269" s="82"/>
    </row>
    <row r="1270" spans="3:5" ht="12.95" customHeight="1" x14ac:dyDescent="0.25">
      <c r="C1270" s="82"/>
      <c r="E1270" s="82"/>
    </row>
    <row r="1271" spans="3:5" ht="12.95" customHeight="1" x14ac:dyDescent="0.25">
      <c r="C1271" s="82"/>
      <c r="E1271" s="82"/>
    </row>
    <row r="1272" spans="3:5" ht="12.95" customHeight="1" x14ac:dyDescent="0.25">
      <c r="C1272" s="82"/>
      <c r="E1272" s="82"/>
    </row>
    <row r="1273" spans="3:5" ht="12.95" customHeight="1" x14ac:dyDescent="0.25">
      <c r="C1273" s="82"/>
      <c r="E1273" s="82"/>
    </row>
    <row r="1274" spans="3:5" ht="12.95" customHeight="1" x14ac:dyDescent="0.25">
      <c r="C1274" s="82"/>
      <c r="E1274" s="82"/>
    </row>
    <row r="1275" spans="3:5" ht="12.95" customHeight="1" x14ac:dyDescent="0.25">
      <c r="C1275" s="82"/>
      <c r="E1275" s="82"/>
    </row>
    <row r="1276" spans="3:5" ht="12.95" customHeight="1" x14ac:dyDescent="0.25">
      <c r="C1276" s="82"/>
      <c r="E1276" s="82"/>
    </row>
    <row r="1277" spans="3:5" ht="12.95" customHeight="1" x14ac:dyDescent="0.25">
      <c r="C1277" s="82"/>
      <c r="E1277" s="82"/>
    </row>
    <row r="1278" spans="3:5" ht="12.95" customHeight="1" x14ac:dyDescent="0.25">
      <c r="C1278" s="82"/>
      <c r="E1278" s="82"/>
    </row>
    <row r="1279" spans="3:5" ht="12.95" customHeight="1" x14ac:dyDescent="0.25">
      <c r="C1279" s="82"/>
      <c r="E1279" s="82"/>
    </row>
    <row r="1280" spans="3:5" ht="12.95" customHeight="1" x14ac:dyDescent="0.25">
      <c r="C1280" s="82"/>
      <c r="E1280" s="82"/>
    </row>
    <row r="1281" spans="3:5" ht="12.95" customHeight="1" x14ac:dyDescent="0.25">
      <c r="C1281" s="82"/>
      <c r="E1281" s="82"/>
    </row>
    <row r="1282" spans="3:5" ht="12.95" customHeight="1" x14ac:dyDescent="0.25">
      <c r="C1282" s="82"/>
      <c r="E1282" s="82"/>
    </row>
    <row r="1283" spans="3:5" ht="12.95" customHeight="1" x14ac:dyDescent="0.25">
      <c r="C1283" s="82"/>
      <c r="E1283" s="82"/>
    </row>
    <row r="1284" spans="3:5" ht="12.95" customHeight="1" x14ac:dyDescent="0.25">
      <c r="C1284" s="82"/>
      <c r="E1284" s="82"/>
    </row>
    <row r="1285" spans="3:5" ht="12.95" customHeight="1" x14ac:dyDescent="0.25">
      <c r="C1285" s="82"/>
      <c r="E1285" s="82"/>
    </row>
    <row r="1286" spans="3:5" ht="12.95" customHeight="1" x14ac:dyDescent="0.25">
      <c r="C1286" s="82"/>
      <c r="E1286" s="82"/>
    </row>
    <row r="1287" spans="3:5" ht="12.95" customHeight="1" x14ac:dyDescent="0.25">
      <c r="C1287" s="82"/>
      <c r="E1287" s="82"/>
    </row>
    <row r="1288" spans="3:5" ht="12.95" customHeight="1" x14ac:dyDescent="0.25">
      <c r="C1288" s="82"/>
      <c r="E1288" s="82"/>
    </row>
    <row r="1289" spans="3:5" ht="12.95" customHeight="1" x14ac:dyDescent="0.25">
      <c r="C1289" s="82"/>
      <c r="E1289" s="82"/>
    </row>
    <row r="1290" spans="3:5" ht="12.95" customHeight="1" x14ac:dyDescent="0.25">
      <c r="C1290" s="82"/>
      <c r="E1290" s="82"/>
    </row>
    <row r="1291" spans="3:5" ht="12.95" customHeight="1" x14ac:dyDescent="0.25">
      <c r="C1291" s="82"/>
      <c r="E1291" s="82"/>
    </row>
    <row r="1292" spans="3:5" ht="12.95" customHeight="1" x14ac:dyDescent="0.25">
      <c r="C1292" s="82"/>
      <c r="E1292" s="82"/>
    </row>
    <row r="1293" spans="3:5" ht="12.95" customHeight="1" x14ac:dyDescent="0.25">
      <c r="C1293" s="82"/>
      <c r="E1293" s="82"/>
    </row>
    <row r="1294" spans="3:5" ht="12.95" customHeight="1" x14ac:dyDescent="0.25">
      <c r="C1294" s="82"/>
      <c r="E1294" s="82"/>
    </row>
    <row r="1295" spans="3:5" ht="12.95" customHeight="1" x14ac:dyDescent="0.25">
      <c r="C1295" s="82"/>
      <c r="E1295" s="82"/>
    </row>
    <row r="1296" spans="3:5" ht="12.95" customHeight="1" x14ac:dyDescent="0.25">
      <c r="C1296" s="82"/>
      <c r="E1296" s="82"/>
    </row>
    <row r="1297" spans="3:5" ht="12.95" customHeight="1" x14ac:dyDescent="0.25">
      <c r="C1297" s="82"/>
      <c r="E1297" s="82"/>
    </row>
    <row r="1298" spans="3:5" ht="12.95" customHeight="1" x14ac:dyDescent="0.25">
      <c r="C1298" s="82"/>
      <c r="E1298" s="82"/>
    </row>
    <row r="1299" spans="3:5" ht="12.95" customHeight="1" x14ac:dyDescent="0.25">
      <c r="C1299" s="82"/>
      <c r="E1299" s="82"/>
    </row>
    <row r="1300" spans="3:5" ht="12.95" customHeight="1" x14ac:dyDescent="0.25">
      <c r="C1300" s="82"/>
      <c r="E1300" s="82"/>
    </row>
    <row r="1301" spans="3:5" ht="12.95" customHeight="1" x14ac:dyDescent="0.25">
      <c r="C1301" s="82"/>
      <c r="E1301" s="82"/>
    </row>
    <row r="1302" spans="3:5" ht="12.95" customHeight="1" x14ac:dyDescent="0.25">
      <c r="C1302" s="82"/>
      <c r="E1302" s="82"/>
    </row>
    <row r="1303" spans="3:5" ht="12.95" customHeight="1" x14ac:dyDescent="0.25">
      <c r="C1303" s="82"/>
      <c r="E1303" s="82"/>
    </row>
    <row r="1304" spans="3:5" ht="12.95" customHeight="1" x14ac:dyDescent="0.25">
      <c r="C1304" s="82"/>
      <c r="E1304" s="82"/>
    </row>
    <row r="1305" spans="3:5" ht="12.95" customHeight="1" x14ac:dyDescent="0.25">
      <c r="C1305" s="82"/>
      <c r="E1305" s="82"/>
    </row>
    <row r="1306" spans="3:5" ht="12.95" customHeight="1" x14ac:dyDescent="0.25">
      <c r="C1306" s="82"/>
      <c r="E1306" s="82"/>
    </row>
    <row r="1307" spans="3:5" ht="12.95" customHeight="1" x14ac:dyDescent="0.25">
      <c r="C1307" s="82"/>
      <c r="E1307" s="82"/>
    </row>
    <row r="1308" spans="3:5" ht="12.95" customHeight="1" x14ac:dyDescent="0.25">
      <c r="C1308" s="82"/>
      <c r="E1308" s="82"/>
    </row>
    <row r="1309" spans="3:5" ht="12.95" customHeight="1" x14ac:dyDescent="0.25">
      <c r="C1309" s="82"/>
      <c r="E1309" s="82"/>
    </row>
    <row r="1310" spans="3:5" ht="12.95" customHeight="1" x14ac:dyDescent="0.25">
      <c r="C1310" s="82"/>
      <c r="E1310" s="82"/>
    </row>
    <row r="1311" spans="3:5" ht="12.95" customHeight="1" x14ac:dyDescent="0.25">
      <c r="C1311" s="82"/>
      <c r="E1311" s="82"/>
    </row>
    <row r="1312" spans="3:5" ht="12.95" customHeight="1" x14ac:dyDescent="0.25">
      <c r="C1312" s="82"/>
      <c r="E1312" s="82"/>
    </row>
    <row r="1313" spans="3:5" ht="12.95" customHeight="1" x14ac:dyDescent="0.25">
      <c r="C1313" s="82"/>
      <c r="E1313" s="82"/>
    </row>
    <row r="1314" spans="3:5" ht="12.95" customHeight="1" x14ac:dyDescent="0.25">
      <c r="C1314" s="82"/>
      <c r="E1314" s="82"/>
    </row>
    <row r="1315" spans="3:5" ht="12.95" customHeight="1" x14ac:dyDescent="0.25">
      <c r="C1315" s="82"/>
      <c r="E1315" s="82"/>
    </row>
    <row r="1316" spans="3:5" ht="12.95" customHeight="1" x14ac:dyDescent="0.25">
      <c r="C1316" s="82"/>
      <c r="E1316" s="82"/>
    </row>
    <row r="1317" spans="3:5" ht="12.95" customHeight="1" x14ac:dyDescent="0.25">
      <c r="C1317" s="82"/>
      <c r="E1317" s="82"/>
    </row>
    <row r="1318" spans="3:5" ht="12.95" customHeight="1" x14ac:dyDescent="0.25">
      <c r="C1318" s="82"/>
      <c r="E1318" s="82"/>
    </row>
    <row r="1319" spans="3:5" ht="12.95" customHeight="1" x14ac:dyDescent="0.25">
      <c r="C1319" s="82"/>
      <c r="E1319" s="82"/>
    </row>
    <row r="1320" spans="3:5" ht="12.95" customHeight="1" x14ac:dyDescent="0.25">
      <c r="C1320" s="82"/>
      <c r="E1320" s="82"/>
    </row>
    <row r="1321" spans="3:5" ht="12.95" customHeight="1" x14ac:dyDescent="0.25">
      <c r="C1321" s="82"/>
      <c r="E1321" s="82"/>
    </row>
    <row r="1322" spans="3:5" ht="12.95" customHeight="1" x14ac:dyDescent="0.25">
      <c r="C1322" s="82"/>
      <c r="E1322" s="82"/>
    </row>
    <row r="1323" spans="3:5" ht="12.95" customHeight="1" x14ac:dyDescent="0.25">
      <c r="C1323" s="82"/>
      <c r="E1323" s="82"/>
    </row>
    <row r="1324" spans="3:5" ht="12.95" customHeight="1" x14ac:dyDescent="0.25">
      <c r="C1324" s="82"/>
      <c r="E1324" s="82"/>
    </row>
    <row r="1325" spans="3:5" ht="12.95" customHeight="1" x14ac:dyDescent="0.25">
      <c r="C1325" s="82"/>
      <c r="E1325" s="82"/>
    </row>
    <row r="1326" spans="3:5" ht="12.95" customHeight="1" x14ac:dyDescent="0.25">
      <c r="C1326" s="82"/>
      <c r="E1326" s="82"/>
    </row>
    <row r="1327" spans="3:5" ht="12.95" customHeight="1" x14ac:dyDescent="0.25">
      <c r="C1327" s="82"/>
      <c r="E1327" s="82"/>
    </row>
    <row r="1328" spans="3:5" ht="12.95" customHeight="1" x14ac:dyDescent="0.25">
      <c r="C1328" s="82"/>
      <c r="E1328" s="82"/>
    </row>
    <row r="1329" spans="3:5" ht="12.95" customHeight="1" x14ac:dyDescent="0.25">
      <c r="C1329" s="82"/>
      <c r="E1329" s="82"/>
    </row>
    <row r="1330" spans="3:5" ht="12.95" customHeight="1" x14ac:dyDescent="0.25">
      <c r="C1330" s="82"/>
      <c r="E1330" s="82"/>
    </row>
    <row r="1331" spans="3:5" ht="12.95" customHeight="1" x14ac:dyDescent="0.25">
      <c r="C1331" s="82"/>
      <c r="E1331" s="82"/>
    </row>
    <row r="1332" spans="3:5" ht="12.95" customHeight="1" x14ac:dyDescent="0.25">
      <c r="C1332" s="82"/>
      <c r="E1332" s="82"/>
    </row>
    <row r="1333" spans="3:5" ht="12.95" customHeight="1" x14ac:dyDescent="0.25">
      <c r="C1333" s="82"/>
      <c r="E1333" s="82"/>
    </row>
    <row r="1334" spans="3:5" ht="12.95" customHeight="1" x14ac:dyDescent="0.25">
      <c r="C1334" s="82"/>
      <c r="E1334" s="82"/>
    </row>
    <row r="1335" spans="3:5" ht="12.95" customHeight="1" x14ac:dyDescent="0.25">
      <c r="C1335" s="82"/>
      <c r="E1335" s="82"/>
    </row>
    <row r="1336" spans="3:5" ht="12.95" customHeight="1" x14ac:dyDescent="0.25">
      <c r="C1336" s="82"/>
      <c r="E1336" s="82"/>
    </row>
    <row r="1337" spans="3:5" ht="12.95" customHeight="1" x14ac:dyDescent="0.25">
      <c r="C1337" s="82"/>
      <c r="E1337" s="82"/>
    </row>
    <row r="1338" spans="3:5" ht="12.95" customHeight="1" x14ac:dyDescent="0.25">
      <c r="C1338" s="82"/>
      <c r="E1338" s="82"/>
    </row>
    <row r="1339" spans="3:5" ht="12.95" customHeight="1" x14ac:dyDescent="0.25">
      <c r="C1339" s="82"/>
      <c r="E1339" s="82"/>
    </row>
    <row r="1340" spans="3:5" ht="12.95" customHeight="1" x14ac:dyDescent="0.25">
      <c r="C1340" s="82"/>
      <c r="E1340" s="82"/>
    </row>
    <row r="1341" spans="3:5" ht="12.95" customHeight="1" x14ac:dyDescent="0.25">
      <c r="C1341" s="82"/>
      <c r="E1341" s="82"/>
    </row>
    <row r="1342" spans="3:5" ht="12.95" customHeight="1" x14ac:dyDescent="0.25">
      <c r="C1342" s="82"/>
      <c r="E1342" s="82"/>
    </row>
    <row r="1343" spans="3:5" ht="12.95" customHeight="1" x14ac:dyDescent="0.25">
      <c r="C1343" s="82"/>
      <c r="E1343" s="82"/>
    </row>
    <row r="1344" spans="3:5" ht="12.95" customHeight="1" x14ac:dyDescent="0.25">
      <c r="C1344" s="82"/>
      <c r="E1344" s="82"/>
    </row>
    <row r="1345" spans="3:5" ht="12.95" customHeight="1" x14ac:dyDescent="0.25">
      <c r="C1345" s="82"/>
      <c r="E1345" s="82"/>
    </row>
    <row r="1346" spans="3:5" ht="12.95" customHeight="1" x14ac:dyDescent="0.25">
      <c r="C1346" s="82"/>
      <c r="E1346" s="82"/>
    </row>
    <row r="1347" spans="3:5" ht="12.95" customHeight="1" x14ac:dyDescent="0.25">
      <c r="C1347" s="82"/>
      <c r="E1347" s="82"/>
    </row>
    <row r="1348" spans="3:5" ht="12.95" customHeight="1" x14ac:dyDescent="0.25">
      <c r="C1348" s="82"/>
      <c r="E1348" s="82"/>
    </row>
    <row r="1349" spans="3:5" ht="12.95" customHeight="1" x14ac:dyDescent="0.25">
      <c r="C1349" s="82"/>
      <c r="E1349" s="82"/>
    </row>
    <row r="1350" spans="3:5" ht="12.95" customHeight="1" x14ac:dyDescent="0.25">
      <c r="C1350" s="82"/>
      <c r="E1350" s="82"/>
    </row>
    <row r="1351" spans="3:5" ht="12.95" customHeight="1" x14ac:dyDescent="0.25">
      <c r="C1351" s="82"/>
      <c r="E1351" s="82"/>
    </row>
    <row r="1352" spans="3:5" ht="12.95" customHeight="1" x14ac:dyDescent="0.25">
      <c r="C1352" s="82"/>
      <c r="E1352" s="82"/>
    </row>
    <row r="1353" spans="3:5" ht="12.95" customHeight="1" x14ac:dyDescent="0.25">
      <c r="C1353" s="82"/>
      <c r="E1353" s="82"/>
    </row>
    <row r="1354" spans="3:5" ht="12.95" customHeight="1" x14ac:dyDescent="0.25">
      <c r="C1354" s="82"/>
      <c r="E1354" s="82"/>
    </row>
    <row r="1355" spans="3:5" ht="12.95" customHeight="1" x14ac:dyDescent="0.25">
      <c r="C1355" s="82"/>
      <c r="E1355" s="82"/>
    </row>
    <row r="1356" spans="3:5" ht="12.95" customHeight="1" x14ac:dyDescent="0.25">
      <c r="C1356" s="82"/>
      <c r="E1356" s="82"/>
    </row>
    <row r="1357" spans="3:5" ht="12.95" customHeight="1" x14ac:dyDescent="0.25">
      <c r="C1357" s="82"/>
      <c r="E1357" s="82"/>
    </row>
    <row r="1358" spans="3:5" ht="12.95" customHeight="1" x14ac:dyDescent="0.25">
      <c r="C1358" s="82"/>
      <c r="E1358" s="82"/>
    </row>
    <row r="1359" spans="3:5" ht="12.95" customHeight="1" x14ac:dyDescent="0.25">
      <c r="C1359" s="82"/>
      <c r="E1359" s="82"/>
    </row>
    <row r="1360" spans="3:5" ht="12.95" customHeight="1" x14ac:dyDescent="0.25">
      <c r="C1360" s="82"/>
      <c r="E1360" s="82"/>
    </row>
    <row r="1361" spans="3:5" ht="12.95" customHeight="1" x14ac:dyDescent="0.25">
      <c r="C1361" s="82"/>
      <c r="E1361" s="82"/>
    </row>
    <row r="1362" spans="3:5" ht="12.95" customHeight="1" x14ac:dyDescent="0.25">
      <c r="C1362" s="82"/>
      <c r="E1362" s="82"/>
    </row>
    <row r="1363" spans="3:5" ht="12.95" customHeight="1" x14ac:dyDescent="0.25">
      <c r="C1363" s="82"/>
      <c r="E1363" s="82"/>
    </row>
    <row r="1364" spans="3:5" ht="12.95" customHeight="1" x14ac:dyDescent="0.25">
      <c r="C1364" s="82"/>
      <c r="E1364" s="82"/>
    </row>
    <row r="1365" spans="3:5" ht="12.95" customHeight="1" x14ac:dyDescent="0.25">
      <c r="C1365" s="82"/>
      <c r="E1365" s="82"/>
    </row>
    <row r="1366" spans="3:5" ht="12.95" customHeight="1" x14ac:dyDescent="0.25">
      <c r="C1366" s="82"/>
      <c r="E1366" s="82"/>
    </row>
    <row r="1367" spans="3:5" ht="12.95" customHeight="1" x14ac:dyDescent="0.25">
      <c r="C1367" s="82"/>
      <c r="E1367" s="82"/>
    </row>
    <row r="1368" spans="3:5" ht="12.95" customHeight="1" x14ac:dyDescent="0.25">
      <c r="C1368" s="82"/>
      <c r="E1368" s="82"/>
    </row>
    <row r="1369" spans="3:5" ht="12.95" customHeight="1" x14ac:dyDescent="0.25">
      <c r="C1369" s="82"/>
      <c r="E1369" s="82"/>
    </row>
    <row r="1370" spans="3:5" ht="12.95" customHeight="1" x14ac:dyDescent="0.25">
      <c r="C1370" s="82"/>
      <c r="E1370" s="82"/>
    </row>
    <row r="1371" spans="3:5" ht="12.95" customHeight="1" x14ac:dyDescent="0.25">
      <c r="C1371" s="82"/>
      <c r="E1371" s="82"/>
    </row>
    <row r="1372" spans="3:5" ht="12.95" customHeight="1" x14ac:dyDescent="0.25">
      <c r="C1372" s="82"/>
      <c r="E1372" s="82"/>
    </row>
    <row r="1373" spans="3:5" ht="12.95" customHeight="1" x14ac:dyDescent="0.25">
      <c r="C1373" s="82"/>
      <c r="E1373" s="82"/>
    </row>
    <row r="1374" spans="3:5" ht="12.95" customHeight="1" x14ac:dyDescent="0.25">
      <c r="C1374" s="82"/>
      <c r="E1374" s="82"/>
    </row>
    <row r="1375" spans="3:5" ht="12.95" customHeight="1" x14ac:dyDescent="0.25">
      <c r="C1375" s="82"/>
      <c r="E1375" s="82"/>
    </row>
    <row r="1376" spans="3:5" ht="12.95" customHeight="1" x14ac:dyDescent="0.25">
      <c r="C1376" s="82"/>
      <c r="E1376" s="82"/>
    </row>
    <row r="1377" spans="3:5" ht="12.95" customHeight="1" x14ac:dyDescent="0.25">
      <c r="C1377" s="82"/>
      <c r="E1377" s="82"/>
    </row>
    <row r="1378" spans="3:5" ht="12.95" customHeight="1" x14ac:dyDescent="0.25">
      <c r="C1378" s="82"/>
      <c r="E1378" s="82"/>
    </row>
    <row r="1379" spans="3:5" ht="12.95" customHeight="1" x14ac:dyDescent="0.25">
      <c r="C1379" s="82"/>
      <c r="E1379" s="82"/>
    </row>
    <row r="1380" spans="3:5" ht="12.95" customHeight="1" x14ac:dyDescent="0.25">
      <c r="C1380" s="82"/>
      <c r="E1380" s="82"/>
    </row>
    <row r="1381" spans="3:5" ht="12.95" customHeight="1" x14ac:dyDescent="0.25">
      <c r="C1381" s="82"/>
      <c r="E1381" s="82"/>
    </row>
    <row r="1382" spans="3:5" ht="12.95" customHeight="1" x14ac:dyDescent="0.25">
      <c r="C1382" s="82"/>
      <c r="E1382" s="82"/>
    </row>
    <row r="1383" spans="3:5" ht="12.95" customHeight="1" x14ac:dyDescent="0.25">
      <c r="C1383" s="82"/>
      <c r="E1383" s="82"/>
    </row>
    <row r="1384" spans="3:5" ht="12.95" customHeight="1" x14ac:dyDescent="0.25">
      <c r="C1384" s="82"/>
      <c r="E1384" s="82"/>
    </row>
    <row r="1385" spans="3:5" ht="12.95" customHeight="1" x14ac:dyDescent="0.25">
      <c r="C1385" s="82"/>
      <c r="E1385" s="82"/>
    </row>
    <row r="1386" spans="3:5" ht="12.95" customHeight="1" x14ac:dyDescent="0.25">
      <c r="C1386" s="82"/>
      <c r="E1386" s="82"/>
    </row>
    <row r="1387" spans="3:5" ht="12.95" customHeight="1" x14ac:dyDescent="0.25">
      <c r="C1387" s="82"/>
      <c r="E1387" s="82"/>
    </row>
    <row r="1388" spans="3:5" ht="12.95" customHeight="1" x14ac:dyDescent="0.25">
      <c r="C1388" s="82"/>
      <c r="E1388" s="82"/>
    </row>
    <row r="1389" spans="3:5" ht="12.95" customHeight="1" x14ac:dyDescent="0.25">
      <c r="C1389" s="82"/>
      <c r="E1389" s="82"/>
    </row>
    <row r="1390" spans="3:5" ht="12.95" customHeight="1" x14ac:dyDescent="0.25">
      <c r="C1390" s="82"/>
      <c r="E1390" s="82"/>
    </row>
    <row r="1391" spans="3:5" ht="12.95" customHeight="1" x14ac:dyDescent="0.25">
      <c r="C1391" s="82"/>
      <c r="E1391" s="82"/>
    </row>
    <row r="1392" spans="3:5" ht="12.95" customHeight="1" x14ac:dyDescent="0.25">
      <c r="C1392" s="82"/>
      <c r="E1392" s="82"/>
    </row>
    <row r="1393" spans="3:5" ht="12.95" customHeight="1" x14ac:dyDescent="0.25">
      <c r="C1393" s="82"/>
      <c r="E1393" s="82"/>
    </row>
    <row r="1394" spans="3:5" ht="12.95" customHeight="1" x14ac:dyDescent="0.25">
      <c r="C1394" s="82"/>
      <c r="E1394" s="82"/>
    </row>
    <row r="1395" spans="3:5" ht="12.95" customHeight="1" x14ac:dyDescent="0.25">
      <c r="C1395" s="82"/>
      <c r="E1395" s="82"/>
    </row>
    <row r="1396" spans="3:5" ht="12.95" customHeight="1" x14ac:dyDescent="0.25">
      <c r="C1396" s="82"/>
      <c r="E1396" s="82"/>
    </row>
    <row r="1397" spans="3:5" ht="12.95" customHeight="1" x14ac:dyDescent="0.25">
      <c r="C1397" s="82"/>
      <c r="E1397" s="82"/>
    </row>
    <row r="1398" spans="3:5" ht="12.95" customHeight="1" x14ac:dyDescent="0.25">
      <c r="C1398" s="82"/>
      <c r="E1398" s="82"/>
    </row>
    <row r="1399" spans="3:5" ht="12.95" customHeight="1" x14ac:dyDescent="0.25">
      <c r="C1399" s="82"/>
      <c r="E1399" s="82"/>
    </row>
    <row r="1400" spans="3:5" ht="12.95" customHeight="1" x14ac:dyDescent="0.25">
      <c r="C1400" s="82"/>
      <c r="E1400" s="82"/>
    </row>
    <row r="1401" spans="3:5" ht="12.95" customHeight="1" x14ac:dyDescent="0.25">
      <c r="C1401" s="82"/>
      <c r="E1401" s="82"/>
    </row>
    <row r="1402" spans="3:5" ht="12.95" customHeight="1" x14ac:dyDescent="0.25">
      <c r="C1402" s="82"/>
      <c r="E1402" s="82"/>
    </row>
    <row r="1403" spans="3:5" ht="12.95" customHeight="1" x14ac:dyDescent="0.25">
      <c r="C1403" s="82"/>
      <c r="E1403" s="82"/>
    </row>
    <row r="1404" spans="3:5" ht="12.95" customHeight="1" x14ac:dyDescent="0.25">
      <c r="C1404" s="82"/>
      <c r="E1404" s="82"/>
    </row>
    <row r="1405" spans="3:5" ht="12.95" customHeight="1" x14ac:dyDescent="0.25">
      <c r="C1405" s="82"/>
      <c r="E1405" s="82"/>
    </row>
    <row r="1406" spans="3:5" ht="12.95" customHeight="1" x14ac:dyDescent="0.25">
      <c r="C1406" s="82"/>
      <c r="E1406" s="82"/>
    </row>
    <row r="1407" spans="3:5" ht="12.95" customHeight="1" x14ac:dyDescent="0.25">
      <c r="C1407" s="82"/>
      <c r="E1407" s="82"/>
    </row>
    <row r="1408" spans="3:5" ht="12.95" customHeight="1" x14ac:dyDescent="0.25">
      <c r="C1408" s="82"/>
      <c r="E1408" s="82"/>
    </row>
    <row r="1409" spans="3:5" ht="12.95" customHeight="1" x14ac:dyDescent="0.25">
      <c r="C1409" s="82"/>
      <c r="E1409" s="82"/>
    </row>
    <row r="1410" spans="3:5" ht="12.95" customHeight="1" x14ac:dyDescent="0.25">
      <c r="C1410" s="82"/>
      <c r="E1410" s="82"/>
    </row>
    <row r="1411" spans="3:5" ht="12.95" customHeight="1" x14ac:dyDescent="0.25">
      <c r="C1411" s="82"/>
      <c r="E1411" s="82"/>
    </row>
    <row r="1412" spans="3:5" ht="12.95" customHeight="1" x14ac:dyDescent="0.25">
      <c r="C1412" s="82"/>
      <c r="E1412" s="82"/>
    </row>
    <row r="1413" spans="3:5" ht="12.95" customHeight="1" x14ac:dyDescent="0.25">
      <c r="C1413" s="82"/>
      <c r="E1413" s="82"/>
    </row>
    <row r="1414" spans="3:5" ht="12.95" customHeight="1" x14ac:dyDescent="0.25">
      <c r="C1414" s="82"/>
      <c r="E1414" s="82"/>
    </row>
    <row r="1415" spans="3:5" ht="12.95" customHeight="1" x14ac:dyDescent="0.25">
      <c r="C1415" s="82"/>
      <c r="E1415" s="82"/>
    </row>
    <row r="1416" spans="3:5" ht="12.95" customHeight="1" x14ac:dyDescent="0.25">
      <c r="C1416" s="82"/>
      <c r="E1416" s="82"/>
    </row>
    <row r="1417" spans="3:5" ht="12.95" customHeight="1" x14ac:dyDescent="0.25">
      <c r="C1417" s="82"/>
      <c r="E1417" s="82"/>
    </row>
    <row r="1418" spans="3:5" ht="12.95" customHeight="1" x14ac:dyDescent="0.25">
      <c r="C1418" s="82"/>
      <c r="E1418" s="82"/>
    </row>
    <row r="1419" spans="3:5" ht="12.95" customHeight="1" x14ac:dyDescent="0.25">
      <c r="C1419" s="82"/>
      <c r="E1419" s="82"/>
    </row>
    <row r="1420" spans="3:5" ht="12.95" customHeight="1" x14ac:dyDescent="0.25">
      <c r="C1420" s="82"/>
      <c r="E1420" s="82"/>
    </row>
    <row r="1421" spans="3:5" ht="12.95" customHeight="1" x14ac:dyDescent="0.25">
      <c r="C1421" s="82"/>
      <c r="E1421" s="82"/>
    </row>
    <row r="1422" spans="3:5" ht="12.95" customHeight="1" x14ac:dyDescent="0.25">
      <c r="C1422" s="82"/>
      <c r="E1422" s="82"/>
    </row>
    <row r="1423" spans="3:5" ht="12.95" customHeight="1" x14ac:dyDescent="0.25">
      <c r="C1423" s="82"/>
      <c r="E1423" s="82"/>
    </row>
    <row r="1424" spans="3:5" ht="12.95" customHeight="1" x14ac:dyDescent="0.25">
      <c r="C1424" s="82"/>
      <c r="E1424" s="82"/>
    </row>
    <row r="1425" spans="3:5" ht="12.95" customHeight="1" x14ac:dyDescent="0.25">
      <c r="C1425" s="82"/>
      <c r="E1425" s="82"/>
    </row>
    <row r="1426" spans="3:5" ht="12.95" customHeight="1" x14ac:dyDescent="0.25">
      <c r="C1426" s="82"/>
      <c r="E1426" s="82"/>
    </row>
    <row r="1427" spans="3:5" ht="12.95" customHeight="1" x14ac:dyDescent="0.25">
      <c r="C1427" s="82"/>
      <c r="E1427" s="82"/>
    </row>
    <row r="1428" spans="3:5" ht="12.95" customHeight="1" x14ac:dyDescent="0.25">
      <c r="C1428" s="82"/>
      <c r="E1428" s="82"/>
    </row>
    <row r="1429" spans="3:5" ht="12.95" customHeight="1" x14ac:dyDescent="0.25">
      <c r="C1429" s="82"/>
      <c r="E1429" s="82"/>
    </row>
    <row r="1430" spans="3:5" ht="12.95" customHeight="1" x14ac:dyDescent="0.25">
      <c r="C1430" s="82"/>
      <c r="E1430" s="82"/>
    </row>
    <row r="1431" spans="3:5" ht="12.95" customHeight="1" x14ac:dyDescent="0.25">
      <c r="C1431" s="82"/>
      <c r="E1431" s="82"/>
    </row>
    <row r="1432" spans="3:5" ht="12.95" customHeight="1" x14ac:dyDescent="0.25">
      <c r="C1432" s="82"/>
      <c r="E1432" s="82"/>
    </row>
    <row r="1433" spans="3:5" ht="12.95" customHeight="1" x14ac:dyDescent="0.25">
      <c r="C1433" s="82"/>
      <c r="E1433" s="82"/>
    </row>
    <row r="1434" spans="3:5" ht="12.95" customHeight="1" x14ac:dyDescent="0.25">
      <c r="C1434" s="82"/>
      <c r="E1434" s="82"/>
    </row>
    <row r="1435" spans="3:5" ht="12.95" customHeight="1" x14ac:dyDescent="0.25">
      <c r="C1435" s="82"/>
      <c r="E1435" s="82"/>
    </row>
    <row r="1436" spans="3:5" ht="12.95" customHeight="1" x14ac:dyDescent="0.25">
      <c r="C1436" s="82"/>
      <c r="E1436" s="82"/>
    </row>
    <row r="1437" spans="3:5" ht="12.95" customHeight="1" x14ac:dyDescent="0.25">
      <c r="C1437" s="82"/>
      <c r="E1437" s="82"/>
    </row>
    <row r="1438" spans="3:5" ht="12.95" customHeight="1" x14ac:dyDescent="0.25">
      <c r="C1438" s="82"/>
      <c r="E1438" s="82"/>
    </row>
    <row r="1439" spans="3:5" ht="12.95" customHeight="1" x14ac:dyDescent="0.25">
      <c r="C1439" s="82"/>
      <c r="E1439" s="82"/>
    </row>
    <row r="1440" spans="3:5" ht="12.95" customHeight="1" x14ac:dyDescent="0.25">
      <c r="C1440" s="82"/>
      <c r="E1440" s="82"/>
    </row>
    <row r="1441" spans="3:5" ht="12.95" customHeight="1" x14ac:dyDescent="0.25">
      <c r="C1441" s="82"/>
      <c r="E1441" s="82"/>
    </row>
    <row r="1442" spans="3:5" ht="12.95" customHeight="1" x14ac:dyDescent="0.25">
      <c r="C1442" s="82"/>
      <c r="E1442" s="82"/>
    </row>
    <row r="1443" spans="3:5" ht="12.95" customHeight="1" x14ac:dyDescent="0.25">
      <c r="C1443" s="82"/>
      <c r="E1443" s="82"/>
    </row>
    <row r="1444" spans="3:5" ht="12.95" customHeight="1" x14ac:dyDescent="0.25">
      <c r="C1444" s="82"/>
      <c r="E1444" s="82"/>
    </row>
    <row r="1445" spans="3:5" ht="12.95" customHeight="1" x14ac:dyDescent="0.25">
      <c r="C1445" s="82"/>
      <c r="E1445" s="82"/>
    </row>
    <row r="1446" spans="3:5" ht="12.95" customHeight="1" x14ac:dyDescent="0.25">
      <c r="C1446" s="82"/>
      <c r="E1446" s="82"/>
    </row>
    <row r="1447" spans="3:5" ht="12.95" customHeight="1" x14ac:dyDescent="0.25">
      <c r="C1447" s="82"/>
      <c r="E1447" s="82"/>
    </row>
    <row r="1448" spans="3:5" ht="12.95" customHeight="1" x14ac:dyDescent="0.25">
      <c r="C1448" s="82"/>
      <c r="E1448" s="82"/>
    </row>
    <row r="1449" spans="3:5" ht="12.95" customHeight="1" x14ac:dyDescent="0.25">
      <c r="C1449" s="82"/>
      <c r="E1449" s="82"/>
    </row>
    <row r="1450" spans="3:5" ht="12.95" customHeight="1" x14ac:dyDescent="0.25">
      <c r="C1450" s="82"/>
      <c r="E1450" s="82"/>
    </row>
    <row r="1451" spans="3:5" ht="12.95" customHeight="1" x14ac:dyDescent="0.25">
      <c r="C1451" s="82"/>
      <c r="E1451" s="82"/>
    </row>
    <row r="1452" spans="3:5" ht="12.95" customHeight="1" x14ac:dyDescent="0.25">
      <c r="C1452" s="82"/>
      <c r="E1452" s="82"/>
    </row>
    <row r="1453" spans="3:5" ht="12.95" customHeight="1" x14ac:dyDescent="0.25">
      <c r="C1453" s="82"/>
      <c r="E1453" s="82"/>
    </row>
    <row r="1454" spans="3:5" ht="12.95" customHeight="1" x14ac:dyDescent="0.25">
      <c r="C1454" s="82"/>
      <c r="E1454" s="82"/>
    </row>
    <row r="1455" spans="3:5" ht="12.95" customHeight="1" x14ac:dyDescent="0.25">
      <c r="C1455" s="82"/>
      <c r="E1455" s="82"/>
    </row>
    <row r="1456" spans="3:5" ht="12.95" customHeight="1" x14ac:dyDescent="0.25">
      <c r="C1456" s="82"/>
      <c r="E1456" s="82"/>
    </row>
    <row r="1457" spans="3:5" ht="12.95" customHeight="1" x14ac:dyDescent="0.25">
      <c r="C1457" s="82"/>
      <c r="E1457" s="82"/>
    </row>
    <row r="1458" spans="3:5" ht="12.95" customHeight="1" x14ac:dyDescent="0.25">
      <c r="C1458" s="82"/>
      <c r="E1458" s="82"/>
    </row>
    <row r="1459" spans="3:5" ht="12.95" customHeight="1" x14ac:dyDescent="0.25">
      <c r="C1459" s="82"/>
      <c r="E1459" s="82"/>
    </row>
    <row r="1460" spans="3:5" ht="12.95" customHeight="1" x14ac:dyDescent="0.25">
      <c r="C1460" s="82"/>
      <c r="E1460" s="82"/>
    </row>
    <row r="1461" spans="3:5" ht="12.95" customHeight="1" x14ac:dyDescent="0.25">
      <c r="C1461" s="82"/>
      <c r="E1461" s="82"/>
    </row>
    <row r="1462" spans="3:5" ht="12.95" customHeight="1" x14ac:dyDescent="0.25">
      <c r="C1462" s="82"/>
      <c r="E1462" s="82"/>
    </row>
    <row r="1463" spans="3:5" ht="12.95" customHeight="1" x14ac:dyDescent="0.25">
      <c r="C1463" s="82"/>
      <c r="E1463" s="82"/>
    </row>
    <row r="1464" spans="3:5" ht="12.95" customHeight="1" x14ac:dyDescent="0.25">
      <c r="C1464" s="82"/>
      <c r="E1464" s="82"/>
    </row>
    <row r="1465" spans="3:5" ht="12.95" customHeight="1" x14ac:dyDescent="0.25">
      <c r="C1465" s="82"/>
      <c r="E1465" s="82"/>
    </row>
    <row r="1466" spans="3:5" ht="12.95" customHeight="1" x14ac:dyDescent="0.25">
      <c r="C1466" s="82"/>
      <c r="E1466" s="82"/>
    </row>
    <row r="1467" spans="3:5" ht="12.95" customHeight="1" x14ac:dyDescent="0.25">
      <c r="C1467" s="82"/>
      <c r="E1467" s="82"/>
    </row>
    <row r="1468" spans="3:5" ht="12.95" customHeight="1" x14ac:dyDescent="0.25">
      <c r="C1468" s="82"/>
      <c r="E1468" s="82"/>
    </row>
    <row r="1469" spans="3:5" ht="12.95" customHeight="1" x14ac:dyDescent="0.25">
      <c r="C1469" s="82"/>
      <c r="E1469" s="82"/>
    </row>
    <row r="1470" spans="3:5" ht="12.95" customHeight="1" x14ac:dyDescent="0.25">
      <c r="C1470" s="82"/>
      <c r="E1470" s="82"/>
    </row>
    <row r="1471" spans="3:5" ht="12.95" customHeight="1" x14ac:dyDescent="0.25">
      <c r="C1471" s="82"/>
      <c r="E1471" s="82"/>
    </row>
    <row r="1472" spans="3:5" ht="12.95" customHeight="1" x14ac:dyDescent="0.25">
      <c r="C1472" s="82"/>
      <c r="E1472" s="82"/>
    </row>
    <row r="1473" spans="3:5" ht="12.95" customHeight="1" x14ac:dyDescent="0.25">
      <c r="C1473" s="82"/>
      <c r="E1473" s="82"/>
    </row>
    <row r="1474" spans="3:5" ht="12.95" customHeight="1" x14ac:dyDescent="0.25">
      <c r="C1474" s="82"/>
      <c r="E1474" s="82"/>
    </row>
    <row r="1475" spans="3:5" ht="12.95" customHeight="1" x14ac:dyDescent="0.25">
      <c r="C1475" s="82"/>
      <c r="E1475" s="82"/>
    </row>
    <row r="1476" spans="3:5" ht="12.95" customHeight="1" x14ac:dyDescent="0.25">
      <c r="C1476" s="82"/>
      <c r="E1476" s="82"/>
    </row>
    <row r="1477" spans="3:5" ht="12.95" customHeight="1" x14ac:dyDescent="0.25">
      <c r="C1477" s="82"/>
      <c r="E1477" s="82"/>
    </row>
    <row r="1478" spans="3:5" ht="12.95" customHeight="1" x14ac:dyDescent="0.25">
      <c r="C1478" s="82"/>
      <c r="E1478" s="82"/>
    </row>
    <row r="1479" spans="3:5" ht="12.95" customHeight="1" x14ac:dyDescent="0.25">
      <c r="C1479" s="82"/>
      <c r="E1479" s="82"/>
    </row>
    <row r="1480" spans="3:5" ht="12.95" customHeight="1" x14ac:dyDescent="0.25">
      <c r="C1480" s="82"/>
      <c r="E1480" s="82"/>
    </row>
    <row r="1481" spans="3:5" ht="12.95" customHeight="1" x14ac:dyDescent="0.25">
      <c r="C1481" s="82"/>
      <c r="E1481" s="82"/>
    </row>
    <row r="1482" spans="3:5" ht="12.95" customHeight="1" x14ac:dyDescent="0.25">
      <c r="C1482" s="82"/>
      <c r="E1482" s="82"/>
    </row>
    <row r="1483" spans="3:5" ht="12.95" customHeight="1" x14ac:dyDescent="0.25">
      <c r="C1483" s="82"/>
      <c r="E1483" s="82"/>
    </row>
    <row r="1484" spans="3:5" ht="12.95" customHeight="1" x14ac:dyDescent="0.25">
      <c r="C1484" s="82"/>
      <c r="E1484" s="82"/>
    </row>
    <row r="1485" spans="3:5" ht="12.95" customHeight="1" x14ac:dyDescent="0.25">
      <c r="C1485" s="82"/>
      <c r="E1485" s="82"/>
    </row>
    <row r="1486" spans="3:5" ht="12.95" customHeight="1" x14ac:dyDescent="0.25">
      <c r="C1486" s="82"/>
      <c r="E1486" s="82"/>
    </row>
    <row r="1487" spans="3:5" ht="12.95" customHeight="1" x14ac:dyDescent="0.25">
      <c r="C1487" s="82"/>
      <c r="E1487" s="82"/>
    </row>
    <row r="1488" spans="3:5" ht="12.95" customHeight="1" x14ac:dyDescent="0.25">
      <c r="C1488" s="82"/>
      <c r="E1488" s="82"/>
    </row>
    <row r="1489" spans="3:5" ht="12.95" customHeight="1" x14ac:dyDescent="0.25">
      <c r="C1489" s="82"/>
      <c r="E1489" s="82"/>
    </row>
    <row r="1490" spans="3:5" ht="12.95" customHeight="1" x14ac:dyDescent="0.25">
      <c r="C1490" s="82"/>
      <c r="E1490" s="82"/>
    </row>
    <row r="1491" spans="3:5" ht="12.95" customHeight="1" x14ac:dyDescent="0.25">
      <c r="C1491" s="82"/>
      <c r="E1491" s="82"/>
    </row>
    <row r="1492" spans="3:5" ht="12.95" customHeight="1" x14ac:dyDescent="0.25">
      <c r="C1492" s="82"/>
      <c r="E1492" s="82"/>
    </row>
    <row r="1493" spans="3:5" ht="12.95" customHeight="1" x14ac:dyDescent="0.25">
      <c r="C1493" s="82"/>
      <c r="E1493" s="82"/>
    </row>
    <row r="1494" spans="3:5" ht="12.95" customHeight="1" x14ac:dyDescent="0.25">
      <c r="C1494" s="82"/>
      <c r="E1494" s="82"/>
    </row>
    <row r="1495" spans="3:5" ht="12.95" customHeight="1" x14ac:dyDescent="0.25">
      <c r="C1495" s="82"/>
      <c r="E1495" s="82"/>
    </row>
    <row r="1496" spans="3:5" ht="12.95" customHeight="1" x14ac:dyDescent="0.25">
      <c r="C1496" s="82"/>
      <c r="E1496" s="82"/>
    </row>
    <row r="1497" spans="3:5" ht="12.95" customHeight="1" x14ac:dyDescent="0.25">
      <c r="C1497" s="82"/>
      <c r="E1497" s="82"/>
    </row>
    <row r="1498" spans="3:5" ht="12.95" customHeight="1" x14ac:dyDescent="0.25">
      <c r="C1498" s="82"/>
      <c r="E1498" s="82"/>
    </row>
    <row r="1499" spans="3:5" ht="12.95" customHeight="1" x14ac:dyDescent="0.25">
      <c r="C1499" s="82"/>
      <c r="E1499" s="82"/>
    </row>
    <row r="1500" spans="3:5" ht="12.95" customHeight="1" x14ac:dyDescent="0.25">
      <c r="C1500" s="82"/>
      <c r="E1500" s="82"/>
    </row>
    <row r="1501" spans="3:5" ht="12.95" customHeight="1" x14ac:dyDescent="0.25">
      <c r="C1501" s="82"/>
      <c r="E1501" s="82"/>
    </row>
    <row r="1502" spans="3:5" ht="12.95" customHeight="1" x14ac:dyDescent="0.25">
      <c r="C1502" s="82"/>
      <c r="E1502" s="82"/>
    </row>
    <row r="1503" spans="3:5" ht="12.95" customHeight="1" x14ac:dyDescent="0.25">
      <c r="C1503" s="82"/>
      <c r="E1503" s="82"/>
    </row>
    <row r="1504" spans="3:5" ht="12.95" customHeight="1" x14ac:dyDescent="0.25">
      <c r="C1504" s="82"/>
      <c r="E1504" s="82"/>
    </row>
    <row r="1505" spans="3:5" ht="12.95" customHeight="1" x14ac:dyDescent="0.25">
      <c r="C1505" s="82"/>
      <c r="E1505" s="82"/>
    </row>
    <row r="1506" spans="3:5" ht="12.95" customHeight="1" x14ac:dyDescent="0.25">
      <c r="C1506" s="82"/>
      <c r="E1506" s="82"/>
    </row>
    <row r="1507" spans="3:5" ht="12.95" customHeight="1" x14ac:dyDescent="0.25">
      <c r="C1507" s="82"/>
      <c r="E1507" s="82"/>
    </row>
    <row r="1508" spans="3:5" ht="12.95" customHeight="1" x14ac:dyDescent="0.25">
      <c r="C1508" s="82"/>
      <c r="E1508" s="82"/>
    </row>
    <row r="1509" spans="3:5" ht="12.95" customHeight="1" x14ac:dyDescent="0.25">
      <c r="C1509" s="82"/>
      <c r="E1509" s="82"/>
    </row>
    <row r="1510" spans="3:5" ht="12.95" customHeight="1" x14ac:dyDescent="0.25">
      <c r="C1510" s="82"/>
      <c r="E1510" s="82"/>
    </row>
    <row r="1511" spans="3:5" ht="12.95" customHeight="1" x14ac:dyDescent="0.25">
      <c r="C1511" s="82"/>
      <c r="E1511" s="82"/>
    </row>
    <row r="1512" spans="3:5" ht="12.95" customHeight="1" x14ac:dyDescent="0.25">
      <c r="C1512" s="82"/>
      <c r="E1512" s="82"/>
    </row>
    <row r="1513" spans="3:5" ht="12.95" customHeight="1" x14ac:dyDescent="0.25">
      <c r="C1513" s="82"/>
      <c r="E1513" s="82"/>
    </row>
    <row r="1514" spans="3:5" ht="12.95" customHeight="1" x14ac:dyDescent="0.25">
      <c r="C1514" s="82"/>
      <c r="E1514" s="82"/>
    </row>
    <row r="1515" spans="3:5" ht="12.95" customHeight="1" x14ac:dyDescent="0.25">
      <c r="C1515" s="82"/>
      <c r="E1515" s="82"/>
    </row>
    <row r="1516" spans="3:5" ht="12.95" customHeight="1" x14ac:dyDescent="0.25">
      <c r="C1516" s="82"/>
      <c r="E1516" s="82"/>
    </row>
    <row r="1517" spans="3:5" ht="12.95" customHeight="1" x14ac:dyDescent="0.25">
      <c r="C1517" s="82"/>
      <c r="E1517" s="82"/>
    </row>
    <row r="1518" spans="3:5" ht="12.95" customHeight="1" x14ac:dyDescent="0.25">
      <c r="C1518" s="82"/>
      <c r="E1518" s="82"/>
    </row>
    <row r="1519" spans="3:5" ht="12.95" customHeight="1" x14ac:dyDescent="0.25">
      <c r="C1519" s="82"/>
      <c r="E1519" s="82"/>
    </row>
    <row r="1520" spans="3:5" ht="12.95" customHeight="1" x14ac:dyDescent="0.25">
      <c r="C1520" s="82"/>
      <c r="E1520" s="82"/>
    </row>
    <row r="1521" spans="3:5" ht="12.95" customHeight="1" x14ac:dyDescent="0.25">
      <c r="C1521" s="82"/>
      <c r="E1521" s="82"/>
    </row>
    <row r="1522" spans="3:5" ht="12.95" customHeight="1" x14ac:dyDescent="0.25">
      <c r="C1522" s="82"/>
      <c r="E1522" s="82"/>
    </row>
    <row r="1523" spans="3:5" ht="12.95" customHeight="1" x14ac:dyDescent="0.25">
      <c r="C1523" s="82"/>
      <c r="E1523" s="82"/>
    </row>
    <row r="1524" spans="3:5" ht="12.95" customHeight="1" x14ac:dyDescent="0.25">
      <c r="C1524" s="82"/>
      <c r="E1524" s="82"/>
    </row>
    <row r="1525" spans="3:5" ht="12.95" customHeight="1" x14ac:dyDescent="0.25">
      <c r="C1525" s="82"/>
      <c r="E1525" s="82"/>
    </row>
    <row r="1526" spans="3:5" ht="12.95" customHeight="1" x14ac:dyDescent="0.25">
      <c r="C1526" s="82"/>
      <c r="E1526" s="82"/>
    </row>
    <row r="1527" spans="3:5" ht="12.95" customHeight="1" x14ac:dyDescent="0.25">
      <c r="C1527" s="82"/>
      <c r="E1527" s="82"/>
    </row>
    <row r="1528" spans="3:5" ht="12.95" customHeight="1" x14ac:dyDescent="0.25">
      <c r="C1528" s="82"/>
      <c r="E1528" s="82"/>
    </row>
    <row r="1529" spans="3:5" ht="12.95" customHeight="1" x14ac:dyDescent="0.25">
      <c r="C1529" s="82"/>
      <c r="E1529" s="82"/>
    </row>
    <row r="1530" spans="3:5" ht="12.95" customHeight="1" x14ac:dyDescent="0.25">
      <c r="C1530" s="82"/>
      <c r="E1530" s="82"/>
    </row>
    <row r="1531" spans="3:5" ht="12.95" customHeight="1" x14ac:dyDescent="0.25">
      <c r="C1531" s="82"/>
      <c r="E1531" s="82"/>
    </row>
    <row r="1532" spans="3:5" ht="12.95" customHeight="1" x14ac:dyDescent="0.25">
      <c r="C1532" s="82"/>
      <c r="E1532" s="82"/>
    </row>
    <row r="1533" spans="3:5" ht="12.95" customHeight="1" x14ac:dyDescent="0.25">
      <c r="C1533" s="82"/>
      <c r="E1533" s="82"/>
    </row>
    <row r="1534" spans="3:5" ht="12.95" customHeight="1" x14ac:dyDescent="0.25">
      <c r="C1534" s="82"/>
      <c r="E1534" s="82"/>
    </row>
    <row r="1535" spans="3:5" ht="12.95" customHeight="1" x14ac:dyDescent="0.25">
      <c r="C1535" s="82"/>
      <c r="E1535" s="82"/>
    </row>
    <row r="1536" spans="3:5" ht="12.95" customHeight="1" x14ac:dyDescent="0.25">
      <c r="C1536" s="82"/>
      <c r="E1536" s="82"/>
    </row>
    <row r="1537" spans="3:5" ht="12.95" customHeight="1" x14ac:dyDescent="0.25">
      <c r="C1537" s="82"/>
      <c r="E1537" s="82"/>
    </row>
    <row r="1538" spans="3:5" ht="12.95" customHeight="1" x14ac:dyDescent="0.25">
      <c r="C1538" s="82"/>
      <c r="E1538" s="82"/>
    </row>
    <row r="1539" spans="3:5" ht="12.95" customHeight="1" x14ac:dyDescent="0.25">
      <c r="C1539" s="82"/>
      <c r="E1539" s="82"/>
    </row>
    <row r="1540" spans="3:5" ht="12.95" customHeight="1" x14ac:dyDescent="0.25">
      <c r="C1540" s="82"/>
      <c r="E1540" s="82"/>
    </row>
    <row r="1541" spans="3:5" ht="12.95" customHeight="1" x14ac:dyDescent="0.25">
      <c r="C1541" s="82"/>
      <c r="E1541" s="82"/>
    </row>
    <row r="1542" spans="3:5" ht="12.95" customHeight="1" x14ac:dyDescent="0.25">
      <c r="C1542" s="82"/>
      <c r="E1542" s="82"/>
    </row>
    <row r="1543" spans="3:5" ht="12.95" customHeight="1" x14ac:dyDescent="0.25">
      <c r="C1543" s="82"/>
      <c r="E1543" s="82"/>
    </row>
    <row r="1544" spans="3:5" ht="12.95" customHeight="1" x14ac:dyDescent="0.25">
      <c r="C1544" s="82"/>
      <c r="E1544" s="82"/>
    </row>
    <row r="1545" spans="3:5" ht="12.95" customHeight="1" x14ac:dyDescent="0.25">
      <c r="C1545" s="82"/>
      <c r="E1545" s="82"/>
    </row>
    <row r="1546" spans="3:5" ht="12.95" customHeight="1" x14ac:dyDescent="0.25">
      <c r="C1546" s="82"/>
      <c r="E1546" s="82"/>
    </row>
    <row r="1547" spans="3:5" ht="12.95" customHeight="1" x14ac:dyDescent="0.25">
      <c r="C1547" s="82"/>
      <c r="E1547" s="82"/>
    </row>
    <row r="1548" spans="3:5" ht="12.95" customHeight="1" x14ac:dyDescent="0.25">
      <c r="C1548" s="82"/>
      <c r="E1548" s="82"/>
    </row>
    <row r="1549" spans="3:5" ht="12.95" customHeight="1" x14ac:dyDescent="0.25">
      <c r="C1549" s="82"/>
      <c r="E1549" s="82"/>
    </row>
    <row r="1550" spans="3:5" ht="12.95" customHeight="1" x14ac:dyDescent="0.25">
      <c r="C1550" s="82"/>
      <c r="E1550" s="82"/>
    </row>
    <row r="1551" spans="3:5" ht="12.95" customHeight="1" x14ac:dyDescent="0.25">
      <c r="C1551" s="82"/>
      <c r="E1551" s="82"/>
    </row>
    <row r="1552" spans="3:5" ht="12.95" customHeight="1" x14ac:dyDescent="0.25">
      <c r="C1552" s="82"/>
      <c r="E1552" s="82"/>
    </row>
    <row r="1553" spans="3:5" ht="12.95" customHeight="1" x14ac:dyDescent="0.25">
      <c r="C1553" s="82"/>
      <c r="E1553" s="82"/>
    </row>
    <row r="1554" spans="3:5" ht="12.95" customHeight="1" x14ac:dyDescent="0.25">
      <c r="C1554" s="82"/>
      <c r="E1554" s="82"/>
    </row>
    <row r="1555" spans="3:5" ht="12.95" customHeight="1" x14ac:dyDescent="0.25">
      <c r="C1555" s="82"/>
      <c r="E1555" s="82"/>
    </row>
    <row r="1556" spans="3:5" ht="12.95" customHeight="1" x14ac:dyDescent="0.25">
      <c r="C1556" s="82"/>
      <c r="E1556" s="82"/>
    </row>
    <row r="1557" spans="3:5" ht="12.95" customHeight="1" x14ac:dyDescent="0.25">
      <c r="C1557" s="82"/>
      <c r="E1557" s="82"/>
    </row>
    <row r="1558" spans="3:5" ht="12.95" customHeight="1" x14ac:dyDescent="0.25">
      <c r="C1558" s="82"/>
      <c r="E1558" s="82"/>
    </row>
    <row r="1559" spans="3:5" ht="12.95" customHeight="1" x14ac:dyDescent="0.25">
      <c r="C1559" s="82"/>
      <c r="E1559" s="82"/>
    </row>
    <row r="1560" spans="3:5" ht="12.95" customHeight="1" x14ac:dyDescent="0.25">
      <c r="C1560" s="82"/>
      <c r="E1560" s="82"/>
    </row>
    <row r="1561" spans="3:5" ht="12.95" customHeight="1" x14ac:dyDescent="0.25">
      <c r="C1561" s="82"/>
      <c r="E1561" s="82"/>
    </row>
    <row r="1562" spans="3:5" ht="12.95" customHeight="1" x14ac:dyDescent="0.25">
      <c r="C1562" s="82"/>
      <c r="E1562" s="82"/>
    </row>
    <row r="1563" spans="3:5" ht="12.95" customHeight="1" x14ac:dyDescent="0.25">
      <c r="C1563" s="82"/>
      <c r="E1563" s="82"/>
    </row>
    <row r="1564" spans="3:5" ht="12.95" customHeight="1" x14ac:dyDescent="0.25">
      <c r="C1564" s="82"/>
      <c r="E1564" s="82"/>
    </row>
    <row r="1565" spans="3:5" ht="12.95" customHeight="1" x14ac:dyDescent="0.25">
      <c r="C1565" s="82"/>
      <c r="E1565" s="82"/>
    </row>
    <row r="1566" spans="3:5" ht="12.95" customHeight="1" x14ac:dyDescent="0.25">
      <c r="C1566" s="82"/>
      <c r="E1566" s="82"/>
    </row>
    <row r="1567" spans="3:5" ht="12.95" customHeight="1" x14ac:dyDescent="0.25">
      <c r="C1567" s="82"/>
      <c r="E1567" s="82"/>
    </row>
    <row r="1568" spans="3:5" ht="12.95" customHeight="1" x14ac:dyDescent="0.25">
      <c r="C1568" s="82"/>
      <c r="E1568" s="82"/>
    </row>
    <row r="1569" spans="3:5" ht="12.95" customHeight="1" x14ac:dyDescent="0.25">
      <c r="C1569" s="82"/>
      <c r="E1569" s="82"/>
    </row>
    <row r="1570" spans="3:5" ht="12.95" customHeight="1" x14ac:dyDescent="0.25">
      <c r="C1570" s="82"/>
      <c r="E1570" s="82"/>
    </row>
    <row r="1571" spans="3:5" ht="12.95" customHeight="1" x14ac:dyDescent="0.25">
      <c r="C1571" s="82"/>
      <c r="E1571" s="82"/>
    </row>
    <row r="1572" spans="3:5" ht="12.95" customHeight="1" x14ac:dyDescent="0.25">
      <c r="C1572" s="82"/>
      <c r="E1572" s="82"/>
    </row>
    <row r="1573" spans="3:5" ht="12.95" customHeight="1" x14ac:dyDescent="0.25">
      <c r="C1573" s="82"/>
      <c r="E1573" s="82"/>
    </row>
    <row r="1574" spans="3:5" ht="12.95" customHeight="1" x14ac:dyDescent="0.25">
      <c r="C1574" s="82"/>
      <c r="E1574" s="82"/>
    </row>
    <row r="1575" spans="3:5" ht="12.95" customHeight="1" x14ac:dyDescent="0.25">
      <c r="C1575" s="82"/>
      <c r="E1575" s="82"/>
    </row>
    <row r="1576" spans="3:5" ht="12.95" customHeight="1" x14ac:dyDescent="0.25">
      <c r="C1576" s="82"/>
      <c r="E1576" s="82"/>
    </row>
    <row r="1577" spans="3:5" ht="12.95" customHeight="1" x14ac:dyDescent="0.25">
      <c r="C1577" s="82"/>
      <c r="E1577" s="82"/>
    </row>
    <row r="1578" spans="3:5" ht="12.95" customHeight="1" x14ac:dyDescent="0.25">
      <c r="C1578" s="82"/>
      <c r="E1578" s="82"/>
    </row>
    <row r="1579" spans="3:5" ht="12.95" customHeight="1" x14ac:dyDescent="0.25">
      <c r="C1579" s="82"/>
      <c r="E1579" s="82"/>
    </row>
    <row r="1580" spans="3:5" ht="12.95" customHeight="1" x14ac:dyDescent="0.25">
      <c r="C1580" s="82"/>
      <c r="E1580" s="82"/>
    </row>
    <row r="1581" spans="3:5" ht="12.95" customHeight="1" x14ac:dyDescent="0.25">
      <c r="C1581" s="82"/>
      <c r="E1581" s="82"/>
    </row>
    <row r="1582" spans="3:5" ht="12.95" customHeight="1" x14ac:dyDescent="0.25">
      <c r="C1582" s="82"/>
      <c r="E1582" s="82"/>
    </row>
    <row r="1583" spans="3:5" ht="12.95" customHeight="1" x14ac:dyDescent="0.25">
      <c r="C1583" s="82"/>
      <c r="E1583" s="82"/>
    </row>
    <row r="1584" spans="3:5" ht="12.95" customHeight="1" x14ac:dyDescent="0.25">
      <c r="C1584" s="82"/>
      <c r="E1584" s="82"/>
    </row>
    <row r="1585" spans="3:5" ht="12.95" customHeight="1" x14ac:dyDescent="0.25">
      <c r="C1585" s="82"/>
      <c r="E1585" s="82"/>
    </row>
    <row r="1586" spans="3:5" ht="12.95" customHeight="1" x14ac:dyDescent="0.25">
      <c r="C1586" s="82"/>
      <c r="E1586" s="82"/>
    </row>
    <row r="1587" spans="3:5" ht="12.95" customHeight="1" x14ac:dyDescent="0.25">
      <c r="C1587" s="82"/>
      <c r="E1587" s="82"/>
    </row>
    <row r="1588" spans="3:5" ht="12.95" customHeight="1" x14ac:dyDescent="0.25">
      <c r="C1588" s="82"/>
      <c r="E1588" s="82"/>
    </row>
    <row r="1589" spans="3:5" ht="12.95" customHeight="1" x14ac:dyDescent="0.25">
      <c r="C1589" s="82"/>
      <c r="E1589" s="82"/>
    </row>
    <row r="1590" spans="3:5" ht="12.95" customHeight="1" x14ac:dyDescent="0.25">
      <c r="C1590" s="82"/>
      <c r="E1590" s="82"/>
    </row>
    <row r="1591" spans="3:5" ht="12.95" customHeight="1" x14ac:dyDescent="0.25">
      <c r="C1591" s="82"/>
      <c r="E1591" s="82"/>
    </row>
    <row r="1592" spans="3:5" ht="12.95" customHeight="1" x14ac:dyDescent="0.25">
      <c r="C1592" s="82"/>
      <c r="E1592" s="82"/>
    </row>
    <row r="1593" spans="3:5" ht="12.95" customHeight="1" x14ac:dyDescent="0.25">
      <c r="C1593" s="82"/>
      <c r="E1593" s="82"/>
    </row>
    <row r="1594" spans="3:5" ht="12.95" customHeight="1" x14ac:dyDescent="0.25">
      <c r="C1594" s="82"/>
      <c r="E1594" s="82"/>
    </row>
    <row r="1595" spans="3:5" ht="12.95" customHeight="1" x14ac:dyDescent="0.25">
      <c r="C1595" s="82"/>
      <c r="E1595" s="82"/>
    </row>
    <row r="1596" spans="3:5" ht="12.95" customHeight="1" x14ac:dyDescent="0.25">
      <c r="C1596" s="82"/>
      <c r="E1596" s="82"/>
    </row>
    <row r="1597" spans="3:5" ht="12.95" customHeight="1" x14ac:dyDescent="0.25">
      <c r="C1597" s="82"/>
      <c r="E1597" s="82"/>
    </row>
    <row r="1598" spans="3:5" ht="12.95" customHeight="1" x14ac:dyDescent="0.25">
      <c r="C1598" s="82"/>
      <c r="E1598" s="82"/>
    </row>
    <row r="1599" spans="3:5" ht="12.95" customHeight="1" x14ac:dyDescent="0.25">
      <c r="C1599" s="82"/>
      <c r="E1599" s="82"/>
    </row>
    <row r="1600" spans="3:5" ht="12.95" customHeight="1" x14ac:dyDescent="0.25">
      <c r="C1600" s="82"/>
      <c r="E1600" s="82"/>
    </row>
    <row r="1601" spans="3:5" ht="12.95" customHeight="1" x14ac:dyDescent="0.25">
      <c r="C1601" s="82"/>
      <c r="E1601" s="82"/>
    </row>
    <row r="1602" spans="3:5" ht="12.95" customHeight="1" x14ac:dyDescent="0.25">
      <c r="C1602" s="82"/>
      <c r="E1602" s="82"/>
    </row>
    <row r="1603" spans="3:5" ht="12.95" customHeight="1" x14ac:dyDescent="0.25">
      <c r="C1603" s="82"/>
      <c r="E1603" s="82"/>
    </row>
    <row r="1604" spans="3:5" ht="12.95" customHeight="1" x14ac:dyDescent="0.25">
      <c r="C1604" s="82"/>
      <c r="E1604" s="82"/>
    </row>
    <row r="1605" spans="3:5" ht="12.95" customHeight="1" x14ac:dyDescent="0.25">
      <c r="C1605" s="82"/>
      <c r="E1605" s="82"/>
    </row>
    <row r="1606" spans="3:5" ht="12.95" customHeight="1" x14ac:dyDescent="0.25">
      <c r="C1606" s="82"/>
      <c r="E1606" s="82"/>
    </row>
    <row r="1607" spans="3:5" ht="12.95" customHeight="1" x14ac:dyDescent="0.25">
      <c r="C1607" s="82"/>
      <c r="E1607" s="82"/>
    </row>
    <row r="1608" spans="3:5" ht="12.95" customHeight="1" x14ac:dyDescent="0.25">
      <c r="C1608" s="82"/>
      <c r="E1608" s="82"/>
    </row>
    <row r="1609" spans="3:5" ht="12.95" customHeight="1" x14ac:dyDescent="0.25">
      <c r="C1609" s="82"/>
      <c r="E1609" s="82"/>
    </row>
    <row r="1610" spans="3:5" ht="12.95" customHeight="1" x14ac:dyDescent="0.25">
      <c r="C1610" s="82"/>
      <c r="E1610" s="82"/>
    </row>
    <row r="1611" spans="3:5" ht="12.95" customHeight="1" x14ac:dyDescent="0.25">
      <c r="C1611" s="82"/>
      <c r="E1611" s="82"/>
    </row>
    <row r="1612" spans="3:5" ht="12.95" customHeight="1" x14ac:dyDescent="0.25">
      <c r="C1612" s="82"/>
      <c r="E1612" s="82"/>
    </row>
    <row r="1613" spans="3:5" ht="12.95" customHeight="1" x14ac:dyDescent="0.25">
      <c r="C1613" s="82"/>
      <c r="E1613" s="82"/>
    </row>
    <row r="1614" spans="3:5" ht="12.95" customHeight="1" x14ac:dyDescent="0.25">
      <c r="C1614" s="82"/>
      <c r="E1614" s="82"/>
    </row>
    <row r="1615" spans="3:5" ht="12.95" customHeight="1" x14ac:dyDescent="0.25">
      <c r="C1615" s="82"/>
      <c r="E1615" s="82"/>
    </row>
    <row r="1616" spans="3:5" ht="12.95" customHeight="1" x14ac:dyDescent="0.25">
      <c r="C1616" s="82"/>
      <c r="E1616" s="82"/>
    </row>
    <row r="1617" spans="3:5" ht="12.95" customHeight="1" x14ac:dyDescent="0.25">
      <c r="C1617" s="82"/>
      <c r="E1617" s="82"/>
    </row>
    <row r="1618" spans="3:5" ht="12.95" customHeight="1" x14ac:dyDescent="0.25">
      <c r="C1618" s="82"/>
      <c r="E1618" s="82"/>
    </row>
    <row r="1619" spans="3:5" ht="12.95" customHeight="1" x14ac:dyDescent="0.25">
      <c r="C1619" s="82"/>
      <c r="E1619" s="82"/>
    </row>
    <row r="1620" spans="3:5" ht="12.95" customHeight="1" x14ac:dyDescent="0.25">
      <c r="C1620" s="82"/>
      <c r="E1620" s="82"/>
    </row>
    <row r="1621" spans="3:5" ht="12.95" customHeight="1" x14ac:dyDescent="0.25">
      <c r="C1621" s="82"/>
      <c r="E1621" s="82"/>
    </row>
    <row r="1622" spans="3:5" ht="12.95" customHeight="1" x14ac:dyDescent="0.25">
      <c r="C1622" s="82"/>
      <c r="E1622" s="82"/>
    </row>
    <row r="1623" spans="3:5" ht="12.95" customHeight="1" x14ac:dyDescent="0.25">
      <c r="C1623" s="82"/>
      <c r="E1623" s="82"/>
    </row>
    <row r="1624" spans="3:5" ht="12.95" customHeight="1" x14ac:dyDescent="0.25">
      <c r="C1624" s="82"/>
      <c r="E1624" s="82"/>
    </row>
    <row r="1625" spans="3:5" ht="12.95" customHeight="1" x14ac:dyDescent="0.25">
      <c r="C1625" s="82"/>
      <c r="E1625" s="82"/>
    </row>
    <row r="1626" spans="3:5" ht="12.95" customHeight="1" x14ac:dyDescent="0.25">
      <c r="C1626" s="82"/>
      <c r="E1626" s="82"/>
    </row>
    <row r="1627" spans="3:5" ht="12.95" customHeight="1" x14ac:dyDescent="0.25">
      <c r="C1627" s="82"/>
      <c r="E1627" s="82"/>
    </row>
    <row r="1628" spans="3:5" ht="12.95" customHeight="1" x14ac:dyDescent="0.25">
      <c r="C1628" s="82"/>
      <c r="E1628" s="82"/>
    </row>
    <row r="1629" spans="3:5" ht="12.95" customHeight="1" x14ac:dyDescent="0.25">
      <c r="C1629" s="82"/>
      <c r="E1629" s="82"/>
    </row>
    <row r="1630" spans="3:5" ht="12.95" customHeight="1" x14ac:dyDescent="0.25">
      <c r="C1630" s="82"/>
      <c r="E1630" s="82"/>
    </row>
    <row r="1631" spans="3:5" ht="12.95" customHeight="1" x14ac:dyDescent="0.25">
      <c r="C1631" s="82"/>
      <c r="E1631" s="82"/>
    </row>
    <row r="1632" spans="3:5" ht="12.95" customHeight="1" x14ac:dyDescent="0.25">
      <c r="C1632" s="82"/>
      <c r="E1632" s="82"/>
    </row>
    <row r="1633" spans="3:5" ht="12.95" customHeight="1" x14ac:dyDescent="0.25">
      <c r="C1633" s="82"/>
      <c r="E1633" s="82"/>
    </row>
    <row r="1634" spans="3:5" ht="12.95" customHeight="1" x14ac:dyDescent="0.25">
      <c r="C1634" s="82"/>
      <c r="E1634" s="82"/>
    </row>
    <row r="1635" spans="3:5" ht="12.95" customHeight="1" x14ac:dyDescent="0.25">
      <c r="C1635" s="82"/>
      <c r="E1635" s="82"/>
    </row>
    <row r="1636" spans="3:5" ht="12.95" customHeight="1" x14ac:dyDescent="0.25">
      <c r="C1636" s="82"/>
      <c r="E1636" s="82"/>
    </row>
    <row r="1637" spans="3:5" ht="12.95" customHeight="1" x14ac:dyDescent="0.25">
      <c r="C1637" s="82"/>
      <c r="E1637" s="82"/>
    </row>
    <row r="1638" spans="3:5" ht="12.95" customHeight="1" x14ac:dyDescent="0.25">
      <c r="C1638" s="82"/>
      <c r="E1638" s="82"/>
    </row>
    <row r="1639" spans="3:5" ht="12.95" customHeight="1" x14ac:dyDescent="0.25">
      <c r="C1639" s="82"/>
      <c r="E1639" s="82"/>
    </row>
    <row r="1640" spans="3:5" ht="12.95" customHeight="1" x14ac:dyDescent="0.25">
      <c r="C1640" s="82"/>
      <c r="E1640" s="82"/>
    </row>
    <row r="1641" spans="3:5" ht="12.95" customHeight="1" x14ac:dyDescent="0.25">
      <c r="C1641" s="82"/>
      <c r="E1641" s="82"/>
    </row>
    <row r="1642" spans="3:5" ht="12.95" customHeight="1" x14ac:dyDescent="0.25">
      <c r="C1642" s="82"/>
      <c r="E1642" s="82"/>
    </row>
    <row r="1643" spans="3:5" ht="12.95" customHeight="1" x14ac:dyDescent="0.25">
      <c r="C1643" s="82"/>
      <c r="E1643" s="82"/>
    </row>
    <row r="1644" spans="3:5" ht="12.95" customHeight="1" x14ac:dyDescent="0.25">
      <c r="C1644" s="82"/>
      <c r="E1644" s="82"/>
    </row>
    <row r="1645" spans="3:5" ht="12.95" customHeight="1" x14ac:dyDescent="0.25">
      <c r="C1645" s="82"/>
      <c r="E1645" s="82"/>
    </row>
    <row r="1646" spans="3:5" ht="12.95" customHeight="1" x14ac:dyDescent="0.25">
      <c r="C1646" s="82"/>
      <c r="E1646" s="82"/>
    </row>
    <row r="1647" spans="3:5" ht="12.95" customHeight="1" x14ac:dyDescent="0.25">
      <c r="C1647" s="82"/>
      <c r="E1647" s="82"/>
    </row>
    <row r="1648" spans="3:5" ht="12.95" customHeight="1" x14ac:dyDescent="0.25">
      <c r="C1648" s="82"/>
      <c r="E1648" s="82"/>
    </row>
    <row r="1649" spans="3:5" ht="12.95" customHeight="1" x14ac:dyDescent="0.25">
      <c r="C1649" s="82"/>
      <c r="E1649" s="82"/>
    </row>
    <row r="1650" spans="3:5" ht="12.95" customHeight="1" x14ac:dyDescent="0.25">
      <c r="C1650" s="82"/>
      <c r="E1650" s="82"/>
    </row>
    <row r="1651" spans="3:5" ht="12.95" customHeight="1" x14ac:dyDescent="0.25">
      <c r="C1651" s="82"/>
      <c r="E1651" s="82"/>
    </row>
    <row r="1652" spans="3:5" ht="12.95" customHeight="1" x14ac:dyDescent="0.25">
      <c r="C1652" s="82"/>
      <c r="E1652" s="82"/>
    </row>
    <row r="1653" spans="3:5" ht="12.95" customHeight="1" x14ac:dyDescent="0.25">
      <c r="C1653" s="82"/>
      <c r="E1653" s="82"/>
    </row>
    <row r="1654" spans="3:5" ht="12.95" customHeight="1" x14ac:dyDescent="0.25">
      <c r="C1654" s="82"/>
      <c r="E1654" s="82"/>
    </row>
    <row r="1655" spans="3:5" ht="12.95" customHeight="1" x14ac:dyDescent="0.25">
      <c r="C1655" s="82"/>
      <c r="E1655" s="82"/>
    </row>
    <row r="1656" spans="3:5" ht="12.95" customHeight="1" x14ac:dyDescent="0.25">
      <c r="C1656" s="82"/>
      <c r="E1656" s="82"/>
    </row>
    <row r="1657" spans="3:5" ht="12.95" customHeight="1" x14ac:dyDescent="0.25">
      <c r="C1657" s="82"/>
      <c r="E1657" s="82"/>
    </row>
    <row r="1658" spans="3:5" ht="12.95" customHeight="1" x14ac:dyDescent="0.25">
      <c r="C1658" s="82"/>
      <c r="E1658" s="82"/>
    </row>
    <row r="1659" spans="3:5" ht="12.95" customHeight="1" x14ac:dyDescent="0.25">
      <c r="C1659" s="82"/>
      <c r="E1659" s="82"/>
    </row>
    <row r="1660" spans="3:5" ht="12.95" customHeight="1" x14ac:dyDescent="0.25">
      <c r="C1660" s="82"/>
      <c r="E1660" s="82"/>
    </row>
    <row r="1661" spans="3:5" ht="12.95" customHeight="1" x14ac:dyDescent="0.25">
      <c r="C1661" s="82"/>
      <c r="E1661" s="82"/>
    </row>
    <row r="1662" spans="3:5" ht="12.95" customHeight="1" x14ac:dyDescent="0.25">
      <c r="C1662" s="82"/>
      <c r="E1662" s="82"/>
    </row>
    <row r="1663" spans="3:5" ht="12.95" customHeight="1" x14ac:dyDescent="0.25">
      <c r="C1663" s="82"/>
      <c r="E1663" s="82"/>
    </row>
    <row r="1664" spans="3:5" ht="12.95" customHeight="1" x14ac:dyDescent="0.25">
      <c r="C1664" s="82"/>
      <c r="E1664" s="82"/>
    </row>
    <row r="1665" spans="3:5" ht="12.95" customHeight="1" x14ac:dyDescent="0.25">
      <c r="C1665" s="82"/>
      <c r="E1665" s="82"/>
    </row>
    <row r="1666" spans="3:5" ht="12.95" customHeight="1" x14ac:dyDescent="0.25">
      <c r="C1666" s="82"/>
      <c r="E1666" s="82"/>
    </row>
    <row r="1667" spans="3:5" ht="12.95" customHeight="1" x14ac:dyDescent="0.25">
      <c r="C1667" s="82"/>
      <c r="E1667" s="82"/>
    </row>
    <row r="1668" spans="3:5" ht="12.95" customHeight="1" x14ac:dyDescent="0.25">
      <c r="C1668" s="82"/>
      <c r="E1668" s="82"/>
    </row>
    <row r="1669" spans="3:5" ht="12.95" customHeight="1" x14ac:dyDescent="0.25">
      <c r="C1669" s="82"/>
      <c r="E1669" s="82"/>
    </row>
    <row r="1670" spans="3:5" ht="12.95" customHeight="1" x14ac:dyDescent="0.25">
      <c r="C1670" s="82"/>
      <c r="E1670" s="82"/>
    </row>
    <row r="1671" spans="3:5" ht="12.95" customHeight="1" x14ac:dyDescent="0.25">
      <c r="C1671" s="82"/>
      <c r="E1671" s="82"/>
    </row>
    <row r="1672" spans="3:5" ht="12.95" customHeight="1" x14ac:dyDescent="0.25">
      <c r="C1672" s="82"/>
      <c r="E1672" s="82"/>
    </row>
    <row r="1673" spans="3:5" ht="12.95" customHeight="1" x14ac:dyDescent="0.25">
      <c r="C1673" s="82"/>
      <c r="E1673" s="82"/>
    </row>
    <row r="1674" spans="3:5" ht="12.95" customHeight="1" x14ac:dyDescent="0.25">
      <c r="C1674" s="82"/>
      <c r="E1674" s="82"/>
    </row>
    <row r="1675" spans="3:5" ht="12.95" customHeight="1" x14ac:dyDescent="0.25">
      <c r="C1675" s="82"/>
      <c r="E1675" s="82"/>
    </row>
    <row r="1676" spans="3:5" ht="12.95" customHeight="1" x14ac:dyDescent="0.25">
      <c r="C1676" s="82"/>
      <c r="E1676" s="82"/>
    </row>
    <row r="1677" spans="3:5" ht="12.95" customHeight="1" x14ac:dyDescent="0.25">
      <c r="C1677" s="82"/>
      <c r="E1677" s="82"/>
    </row>
    <row r="1678" spans="3:5" ht="12.95" customHeight="1" x14ac:dyDescent="0.25">
      <c r="C1678" s="82"/>
      <c r="E1678" s="82"/>
    </row>
    <row r="1679" spans="3:5" ht="12.95" customHeight="1" x14ac:dyDescent="0.25">
      <c r="C1679" s="82"/>
      <c r="E1679" s="82"/>
    </row>
    <row r="1680" spans="3:5" ht="12.95" customHeight="1" x14ac:dyDescent="0.25">
      <c r="C1680" s="82"/>
      <c r="E1680" s="82"/>
    </row>
    <row r="1681" spans="3:5" ht="12.95" customHeight="1" x14ac:dyDescent="0.25">
      <c r="C1681" s="82"/>
      <c r="E1681" s="82"/>
    </row>
    <row r="1682" spans="3:5" ht="12.95" customHeight="1" x14ac:dyDescent="0.25">
      <c r="C1682" s="82"/>
      <c r="E1682" s="82"/>
    </row>
    <row r="1683" spans="3:5" ht="12.95" customHeight="1" x14ac:dyDescent="0.25">
      <c r="C1683" s="82"/>
      <c r="E1683" s="82"/>
    </row>
    <row r="1684" spans="3:5" ht="12.95" customHeight="1" x14ac:dyDescent="0.25">
      <c r="C1684" s="82"/>
      <c r="E1684" s="82"/>
    </row>
    <row r="1685" spans="3:5" ht="12.95" customHeight="1" x14ac:dyDescent="0.25">
      <c r="C1685" s="82"/>
      <c r="E1685" s="82"/>
    </row>
    <row r="1686" spans="3:5" ht="12.95" customHeight="1" x14ac:dyDescent="0.25">
      <c r="C1686" s="82"/>
      <c r="E1686" s="82"/>
    </row>
    <row r="1687" spans="3:5" ht="12.95" customHeight="1" x14ac:dyDescent="0.25">
      <c r="C1687" s="82"/>
      <c r="E1687" s="82"/>
    </row>
    <row r="1688" spans="3:5" ht="12.95" customHeight="1" x14ac:dyDescent="0.25">
      <c r="C1688" s="82"/>
      <c r="E1688" s="82"/>
    </row>
    <row r="1689" spans="3:5" ht="12.95" customHeight="1" x14ac:dyDescent="0.25">
      <c r="C1689" s="82"/>
      <c r="E1689" s="82"/>
    </row>
    <row r="1690" spans="3:5" ht="12.95" customHeight="1" x14ac:dyDescent="0.25">
      <c r="C1690" s="82"/>
      <c r="E1690" s="82"/>
    </row>
    <row r="1691" spans="3:5" ht="12.95" customHeight="1" x14ac:dyDescent="0.25">
      <c r="C1691" s="82"/>
      <c r="E1691" s="82"/>
    </row>
    <row r="1692" spans="3:5" ht="12.95" customHeight="1" x14ac:dyDescent="0.25">
      <c r="C1692" s="82"/>
      <c r="E1692" s="82"/>
    </row>
    <row r="1693" spans="3:5" ht="12.95" customHeight="1" x14ac:dyDescent="0.25">
      <c r="C1693" s="82"/>
      <c r="E1693" s="82"/>
    </row>
    <row r="1694" spans="3:5" ht="12.95" customHeight="1" x14ac:dyDescent="0.25">
      <c r="C1694" s="82"/>
      <c r="E1694" s="82"/>
    </row>
    <row r="1695" spans="3:5" ht="12.95" customHeight="1" x14ac:dyDescent="0.25">
      <c r="C1695" s="82"/>
      <c r="E1695" s="82"/>
    </row>
    <row r="1696" spans="3:5" ht="12.95" customHeight="1" x14ac:dyDescent="0.25">
      <c r="C1696" s="82"/>
      <c r="E1696" s="82"/>
    </row>
    <row r="1697" spans="3:5" ht="12.95" customHeight="1" x14ac:dyDescent="0.25">
      <c r="C1697" s="82"/>
      <c r="E1697" s="82"/>
    </row>
    <row r="1698" spans="3:5" ht="12.95" customHeight="1" x14ac:dyDescent="0.25">
      <c r="C1698" s="82"/>
      <c r="E1698" s="82"/>
    </row>
    <row r="1699" spans="3:5" ht="12.95" customHeight="1" x14ac:dyDescent="0.25">
      <c r="C1699" s="82"/>
      <c r="E1699" s="82"/>
    </row>
    <row r="1700" spans="3:5" ht="12.95" customHeight="1" x14ac:dyDescent="0.25">
      <c r="C1700" s="82"/>
      <c r="E1700" s="82"/>
    </row>
    <row r="1701" spans="3:5" ht="12.95" customHeight="1" x14ac:dyDescent="0.25">
      <c r="C1701" s="82"/>
      <c r="E1701" s="82"/>
    </row>
    <row r="1702" spans="3:5" ht="12.95" customHeight="1" x14ac:dyDescent="0.25">
      <c r="C1702" s="82"/>
      <c r="E1702" s="82"/>
    </row>
    <row r="1703" spans="3:5" ht="12.95" customHeight="1" x14ac:dyDescent="0.25">
      <c r="C1703" s="82"/>
      <c r="E1703" s="82"/>
    </row>
    <row r="1704" spans="3:5" ht="12.95" customHeight="1" x14ac:dyDescent="0.25">
      <c r="C1704" s="82"/>
      <c r="E1704" s="82"/>
    </row>
    <row r="1705" spans="3:5" ht="12.95" customHeight="1" x14ac:dyDescent="0.25">
      <c r="C1705" s="82"/>
      <c r="E1705" s="82"/>
    </row>
    <row r="1706" spans="3:5" ht="12.95" customHeight="1" x14ac:dyDescent="0.25">
      <c r="C1706" s="82"/>
      <c r="E1706" s="82"/>
    </row>
    <row r="1707" spans="3:5" ht="12.95" customHeight="1" x14ac:dyDescent="0.25">
      <c r="C1707" s="82"/>
      <c r="E1707" s="82"/>
    </row>
    <row r="1708" spans="3:5" ht="12.95" customHeight="1" x14ac:dyDescent="0.25">
      <c r="C1708" s="82"/>
      <c r="E1708" s="82"/>
    </row>
    <row r="1709" spans="3:5" ht="12.95" customHeight="1" x14ac:dyDescent="0.25">
      <c r="C1709" s="82"/>
      <c r="E1709" s="82"/>
    </row>
    <row r="1710" spans="3:5" ht="12.95" customHeight="1" x14ac:dyDescent="0.25">
      <c r="C1710" s="82"/>
      <c r="E1710" s="82"/>
    </row>
    <row r="1711" spans="3:5" ht="12.95" customHeight="1" x14ac:dyDescent="0.25">
      <c r="C1711" s="82"/>
      <c r="E1711" s="82"/>
    </row>
    <row r="1712" spans="3:5" ht="12.95" customHeight="1" x14ac:dyDescent="0.25">
      <c r="C1712" s="82"/>
      <c r="E1712" s="82"/>
    </row>
    <row r="1713" spans="3:5" ht="12.95" customHeight="1" x14ac:dyDescent="0.25">
      <c r="C1713" s="82"/>
      <c r="E1713" s="82"/>
    </row>
    <row r="1714" spans="3:5" ht="12.95" customHeight="1" x14ac:dyDescent="0.25">
      <c r="C1714" s="82"/>
      <c r="E1714" s="82"/>
    </row>
    <row r="1715" spans="3:5" ht="12.95" customHeight="1" x14ac:dyDescent="0.25">
      <c r="C1715" s="82"/>
      <c r="E1715" s="82"/>
    </row>
    <row r="1716" spans="3:5" ht="12.95" customHeight="1" x14ac:dyDescent="0.25">
      <c r="C1716" s="82"/>
      <c r="E1716" s="82"/>
    </row>
    <row r="1717" spans="3:5" ht="12.95" customHeight="1" x14ac:dyDescent="0.25">
      <c r="C1717" s="82"/>
      <c r="E1717" s="82"/>
    </row>
    <row r="1718" spans="3:5" ht="12.95" customHeight="1" x14ac:dyDescent="0.25">
      <c r="C1718" s="82"/>
      <c r="E1718" s="82"/>
    </row>
    <row r="1719" spans="3:5" ht="12.95" customHeight="1" x14ac:dyDescent="0.25">
      <c r="C1719" s="82"/>
      <c r="E1719" s="82"/>
    </row>
    <row r="1720" spans="3:5" ht="12.95" customHeight="1" x14ac:dyDescent="0.25">
      <c r="C1720" s="82"/>
      <c r="E1720" s="82"/>
    </row>
    <row r="1721" spans="3:5" ht="12.95" customHeight="1" x14ac:dyDescent="0.25">
      <c r="C1721" s="82"/>
      <c r="E1721" s="82"/>
    </row>
    <row r="1722" spans="3:5" ht="12.95" customHeight="1" x14ac:dyDescent="0.25">
      <c r="C1722" s="82"/>
      <c r="E1722" s="82"/>
    </row>
    <row r="1723" spans="3:5" ht="12.95" customHeight="1" x14ac:dyDescent="0.25">
      <c r="C1723" s="82"/>
      <c r="E1723" s="82"/>
    </row>
    <row r="1724" spans="3:5" ht="12.95" customHeight="1" x14ac:dyDescent="0.25">
      <c r="C1724" s="82"/>
      <c r="E1724" s="82"/>
    </row>
    <row r="1725" spans="3:5" ht="12.95" customHeight="1" x14ac:dyDescent="0.25">
      <c r="C1725" s="82"/>
      <c r="E1725" s="82"/>
    </row>
    <row r="1726" spans="3:5" ht="12.95" customHeight="1" x14ac:dyDescent="0.25">
      <c r="C1726" s="82"/>
      <c r="E1726" s="82"/>
    </row>
    <row r="1727" spans="3:5" ht="12.95" customHeight="1" x14ac:dyDescent="0.25">
      <c r="C1727" s="82"/>
      <c r="E1727" s="82"/>
    </row>
    <row r="1728" spans="3:5" ht="12.95" customHeight="1" x14ac:dyDescent="0.25">
      <c r="C1728" s="82"/>
      <c r="E1728" s="82"/>
    </row>
    <row r="1729" spans="3:5" ht="12.95" customHeight="1" x14ac:dyDescent="0.25">
      <c r="C1729" s="82"/>
      <c r="E1729" s="82"/>
    </row>
    <row r="1730" spans="3:5" ht="12.95" customHeight="1" x14ac:dyDescent="0.25">
      <c r="C1730" s="82"/>
      <c r="E1730" s="82"/>
    </row>
    <row r="1731" spans="3:5" ht="12.95" customHeight="1" x14ac:dyDescent="0.25">
      <c r="C1731" s="82"/>
      <c r="E1731" s="82"/>
    </row>
    <row r="1732" spans="3:5" ht="12.95" customHeight="1" x14ac:dyDescent="0.25">
      <c r="C1732" s="82"/>
      <c r="E1732" s="82"/>
    </row>
    <row r="1733" spans="3:5" ht="12.95" customHeight="1" x14ac:dyDescent="0.25">
      <c r="C1733" s="82"/>
      <c r="E1733" s="82"/>
    </row>
  </sheetData>
  <pageMargins left="0.51181102362204722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mesto 2017</vt:lpstr>
      <vt:lpstr>'mesto 2017'!Oblasť_tlače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2017-07-25T14:00:49Z</dcterms:modified>
</cp:coreProperties>
</file>